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3" r:id="rId1"/>
    <sheet name="Sheet1" sheetId="5" r:id="rId2"/>
    <sheet name="填表名词" sheetId="4" r:id="rId3"/>
  </sheets>
  <definedNames>
    <definedName name="_xlnm._FilterDatabase" localSheetId="0" hidden="1">专业年级!$A$4:$JD$57</definedName>
    <definedName name="_xlnm.Print_Area" localSheetId="0">专业年级!$A$1:$AD$57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<sst xmlns="http://schemas.openxmlformats.org/spreadsheetml/2006/main" count="563" uniqueCount="248">
  <si>
    <t>附件5：</t>
  </si>
  <si>
    <t>艺术学院（建筑学院） 工业设计专业 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</si>
  <si>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</si>
  <si>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</si>
  <si>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</si>
  <si>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</si>
  <si>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</si>
  <si>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</si>
  <si>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</si>
  <si>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</si>
  <si>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</si>
  <si>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</si>
  <si>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</si>
  <si>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</si>
  <si>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</si>
  <si>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</si>
  <si>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</si>
  <si>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</si>
  <si>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</si>
  <si>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</si>
  <si>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</si>
  <si>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</si>
  <si>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</si>
  <si>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</si>
  <si>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</si>
  <si>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</si>
  <si>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</si>
  <si>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</si>
  <si>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</si>
  <si>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</si>
  <si>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</si>
  <si>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</si>
  <si>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</si>
  <si>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</si>
  <si>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</si>
  <si>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</si>
  <si>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工业设计</t>
  </si>
  <si>
    <t>工设241</t>
  </si>
  <si>
    <t>2432110261</t>
  </si>
  <si>
    <t>邵静惜</t>
  </si>
  <si>
    <t>否</t>
  </si>
  <si>
    <t>一等奖学金</t>
  </si>
  <si>
    <t>工设242</t>
  </si>
  <si>
    <t>2432110285</t>
  </si>
  <si>
    <t>何丽颖</t>
  </si>
  <si>
    <t>优秀学生干部</t>
  </si>
  <si>
    <t>2432110280</t>
  </si>
  <si>
    <t>夏成磊</t>
  </si>
  <si>
    <t>二等奖学金</t>
  </si>
  <si>
    <t>一等</t>
  </si>
  <si>
    <t>三标</t>
  </si>
  <si>
    <t>研究与创新奖</t>
  </si>
  <si>
    <t>2432110284</t>
  </si>
  <si>
    <t>郭娴</t>
  </si>
  <si>
    <t>二等</t>
  </si>
  <si>
    <t>三好</t>
  </si>
  <si>
    <t>道德风尚奖</t>
  </si>
  <si>
    <t>2432110291</t>
  </si>
  <si>
    <t>薛晶文</t>
  </si>
  <si>
    <t>三等</t>
  </si>
  <si>
    <t>优干</t>
  </si>
  <si>
    <t>文体活动奖</t>
  </si>
  <si>
    <t>2432110270</t>
  </si>
  <si>
    <t>洪顺为</t>
  </si>
  <si>
    <t>课程考核不合格</t>
  </si>
  <si>
    <t>社会工作奖</t>
  </si>
  <si>
    <t>2432110262</t>
  </si>
  <si>
    <t>王光青</t>
  </si>
  <si>
    <t>2433110346</t>
  </si>
  <si>
    <t>俞思源</t>
  </si>
  <si>
    <t>三等奖学金</t>
  </si>
  <si>
    <t>2432110286</t>
  </si>
  <si>
    <t>胡心雨</t>
  </si>
  <si>
    <t>德育分未达标</t>
  </si>
  <si>
    <t>2432110279</t>
  </si>
  <si>
    <t>吴振宇</t>
  </si>
  <si>
    <t>体育成绩不合格</t>
  </si>
  <si>
    <t>2432110295</t>
  </si>
  <si>
    <t>李耀华</t>
  </si>
  <si>
    <t>2432110306</t>
  </si>
  <si>
    <t>周逸轩</t>
  </si>
  <si>
    <t>2432110287</t>
  </si>
  <si>
    <t>李弘昕</t>
  </si>
  <si>
    <t>2432110266</t>
  </si>
  <si>
    <t>丁宇</t>
  </si>
  <si>
    <t>2432110267</t>
  </si>
  <si>
    <t>冯俊杰</t>
  </si>
  <si>
    <t>2432110293</t>
  </si>
  <si>
    <t>戴泽洋</t>
  </si>
  <si>
    <t>2432110302</t>
  </si>
  <si>
    <t>张和旭</t>
  </si>
  <si>
    <t>2415110219</t>
  </si>
  <si>
    <t>沈佳颖</t>
  </si>
  <si>
    <t>2432110296</t>
  </si>
  <si>
    <t>陆俊哲</t>
  </si>
  <si>
    <t>2432110303</t>
  </si>
  <si>
    <t>赵泰鑫</t>
  </si>
  <si>
    <t>2432110299</t>
  </si>
  <si>
    <t>王燚博</t>
  </si>
  <si>
    <t>2432110275</t>
  </si>
  <si>
    <t>邱天童</t>
  </si>
  <si>
    <t>2432110263</t>
  </si>
  <si>
    <t>王馨娅</t>
  </si>
  <si>
    <t>是</t>
  </si>
  <si>
    <t>2432110282</t>
  </si>
  <si>
    <t>叶成炜</t>
  </si>
  <si>
    <t>2432110297</t>
  </si>
  <si>
    <t>潘必然</t>
  </si>
  <si>
    <t>2432110271</t>
  </si>
  <si>
    <t>雷诺</t>
  </si>
  <si>
    <t>2432110268</t>
  </si>
  <si>
    <t>高欣宇</t>
  </si>
  <si>
    <t>2432110307</t>
  </si>
  <si>
    <t>周志杰</t>
  </si>
  <si>
    <t>2433110475</t>
  </si>
  <si>
    <t>曹妍</t>
  </si>
  <si>
    <t>2432110269</t>
  </si>
  <si>
    <t>顾余骞</t>
  </si>
  <si>
    <t>2432110260</t>
  </si>
  <si>
    <t>李月蓉</t>
  </si>
  <si>
    <t>2432110274</t>
  </si>
  <si>
    <t>刘佳华</t>
  </si>
  <si>
    <t>2432110273</t>
  </si>
  <si>
    <t>李昕宇</t>
  </si>
  <si>
    <t>2432110308</t>
  </si>
  <si>
    <t>朱明森</t>
  </si>
  <si>
    <t>2432110300</t>
  </si>
  <si>
    <t>许希佩</t>
  </si>
  <si>
    <t>2433110405</t>
  </si>
  <si>
    <t>李民奇</t>
  </si>
  <si>
    <t>2432110298</t>
  </si>
  <si>
    <t>石宗杰</t>
  </si>
  <si>
    <t>2432110304</t>
  </si>
  <si>
    <t>赵一凡</t>
  </si>
  <si>
    <t>2432110283</t>
  </si>
  <si>
    <t>翟明飞</t>
  </si>
  <si>
    <t>2415110238</t>
  </si>
  <si>
    <t>丁杨</t>
  </si>
  <si>
    <t>2432110258</t>
  </si>
  <si>
    <t>范琪瑞</t>
  </si>
  <si>
    <t>2432110294</t>
  </si>
  <si>
    <t>董新政</t>
  </si>
  <si>
    <t>2432110277</t>
  </si>
  <si>
    <t>任宇凡</t>
  </si>
  <si>
    <t>2432110301</t>
  </si>
  <si>
    <t>徐子鹏</t>
  </si>
  <si>
    <t>2432110305</t>
  </si>
  <si>
    <t>赵致远</t>
  </si>
  <si>
    <t>2432110292</t>
  </si>
  <si>
    <t>陈宇浩</t>
  </si>
  <si>
    <t>2432110265</t>
  </si>
  <si>
    <t>蔡铭远</t>
  </si>
  <si>
    <t>2332110263</t>
  </si>
  <si>
    <t>孙慧文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</si>
  <si>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</si>
  <si>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</si>
  <si>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</si>
  <si>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</si>
  <si>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</si>
  <si>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</si>
  <si>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课程名称</t>
  </si>
  <si>
    <t>成绩</t>
  </si>
  <si>
    <t>学分</t>
  </si>
  <si>
    <t>大学英语（一）</t>
  </si>
  <si>
    <t>73</t>
  </si>
  <si>
    <t>中国近现代史纲要</t>
  </si>
  <si>
    <t>认识实习</t>
  </si>
  <si>
    <t>工设221</t>
  </si>
  <si>
    <t>学业进步奖</t>
  </si>
  <si>
    <t>三好学生</t>
  </si>
  <si>
    <t>环境设计(艺术类)</t>
  </si>
  <si>
    <t>工设222</t>
  </si>
  <si>
    <t>三好学生标兵</t>
  </si>
  <si>
    <t>建筑学</t>
  </si>
  <si>
    <t>工设231</t>
  </si>
  <si>
    <t>建筑学(中外合作办学)</t>
  </si>
  <si>
    <t>工设232</t>
  </si>
  <si>
    <t>美术学（师范）（乡村定向）</t>
  </si>
  <si>
    <t>美术学(师范)(艺术类)</t>
  </si>
  <si>
    <t>视觉传达设计(艺术类)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</si>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</sst>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2"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b/>
      <sz val="10"/>
      <color indexed="9"/>
      <name val="Arial"/>
      <charset val="134"/>
    </font>
    <font>
      <sz val="10"/>
      <name val="Arial"/>
      <charset val="134"/>
    </font>
    <font>
      <sz val="12"/>
      <color rgb="FFFF0000"/>
      <name val="宋体"/>
      <charset val="134"/>
    </font>
    <font>
      <sz val="12"/>
      <name val="Times New Roman"/>
      <charset val="0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9"/>
      <color theme="1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sz val="9"/>
      <color indexed="8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0"/>
    </font>
    <font>
      <b/>
      <sz val="11"/>
      <color rgb="FFFF0000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8" applyNumberFormat="0" applyAlignment="0" applyProtection="0">
      <alignment vertical="center"/>
    </xf>
    <xf numFmtId="0" fontId="32" fillId="6" borderId="9" applyNumberFormat="0" applyAlignment="0" applyProtection="0">
      <alignment vertical="center"/>
    </xf>
    <xf numFmtId="0" fontId="33" fillId="6" borderId="8" applyNumberFormat="0" applyAlignment="0" applyProtection="0">
      <alignment vertical="center"/>
    </xf>
    <xf numFmtId="0" fontId="34" fillId="7" borderId="10" applyNumberFormat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177" fontId="8" fillId="0" borderId="0" xfId="0" applyNumberFormat="1" applyFont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76" fontId="17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7" fontId="1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0" xfId="0" applyNumberFormat="1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A67"/>
  <sheetViews>
    <sheetView tabSelected="1" view="pageBreakPreview" zoomScale="66" zoomScaleNormal="83" topLeftCell="A2" workbookViewId="0">
      <selection activeCell="AG34" sqref="AG34"/>
    </sheetView>
  </sheetViews>
  <sheetFormatPr defaultColWidth="9" defaultRowHeight="15" customHeight="1"/>
  <cols>
    <col min="1" max="1" width="14.3833333333333" style="17" customWidth="1"/>
    <col min="2" max="2" width="9.5" style="17" customWidth="1"/>
    <col min="3" max="3" width="7.48333333333333" style="18" customWidth="1"/>
    <col min="4" max="4" width="9.5" style="17" customWidth="1"/>
    <col min="5" max="5" width="10.5" style="17" customWidth="1"/>
    <col min="6" max="6" width="7.60833333333333" style="17" customWidth="1"/>
    <col min="7" max="15" width="6.56666666666667" style="19" customWidth="1"/>
    <col min="16" max="18" width="6.56666666666667" style="20" customWidth="1"/>
    <col min="19" max="19" width="6.56666666666667" style="21" customWidth="1"/>
    <col min="20" max="20" width="6.56666666666667" style="20" customWidth="1"/>
    <col min="21" max="22" width="6.56666666666667" style="19" customWidth="1"/>
    <col min="23" max="23" width="6.56666666666667" style="18" customWidth="1"/>
    <col min="24" max="24" width="6.56666666666667" style="17" customWidth="1"/>
    <col min="25" max="25" width="6.15833333333333" style="17" customWidth="1"/>
    <col min="26" max="26" width="8.66666666666667" style="17" customWidth="1"/>
    <col min="27" max="27" width="11.1666666666667" style="17" customWidth="1"/>
    <col min="28" max="28" width="9.66666666666667" style="17" customWidth="1"/>
    <col min="29" max="85" width="9" style="17"/>
    <col min="86" max="86" width="3.16666666666667" style="17" customWidth="1"/>
    <col min="87" max="87" width="13.1666666666667" style="17" customWidth="1"/>
    <col min="88" max="88" width="4.66666666666667" style="17" customWidth="1"/>
    <col min="89" max="89" width="11.1666666666667" style="17" customWidth="1"/>
    <col min="90" max="255" width="9" style="17"/>
  </cols>
  <sheetData>
    <row r="1" customFormat="1" customHeight="1" spans="1:255">
      <c r="A1" s="22" t="s">
        <v>0</v>
      </c>
      <c r="B1" s="22"/>
      <c r="C1" s="23"/>
      <c r="D1" s="17"/>
      <c r="E1" s="17"/>
      <c r="F1" s="17"/>
      <c r="G1" s="24"/>
      <c r="H1" s="18"/>
      <c r="I1" s="24"/>
      <c r="J1" s="24"/>
      <c r="K1" s="18"/>
      <c r="L1" s="18"/>
      <c r="M1" s="24"/>
      <c r="N1" s="18"/>
      <c r="O1" s="24"/>
      <c r="P1" s="39"/>
      <c r="Q1" s="39"/>
      <c r="R1" s="17"/>
      <c r="S1" s="41"/>
      <c r="T1" s="42"/>
      <c r="U1" s="43"/>
      <c r="V1" s="43"/>
      <c r="W1" s="18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</row>
    <row r="2" s="15" customFormat="1" ht="18.75" spans="1:25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44"/>
      <c r="V2" s="44"/>
      <c r="W2" s="25"/>
      <c r="X2" s="45"/>
      <c r="Y2" s="45"/>
      <c r="Z2" s="45"/>
      <c r="AA2" s="45"/>
      <c r="AB2" s="45"/>
      <c r="AC2" s="45"/>
      <c r="AD2" s="45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  <c r="IO2" s="41"/>
      <c r="IP2" s="41"/>
      <c r="IQ2" s="41"/>
      <c r="IR2" s="41"/>
      <c r="IS2" s="41"/>
      <c r="IT2" s="41"/>
      <c r="IU2" s="41"/>
    </row>
    <row r="3" s="16" customFormat="1" ht="15.75" spans="1:24">
      <c r="A3" s="26" t="s">
        <v>2</v>
      </c>
      <c r="B3" s="26"/>
      <c r="C3" s="26" t="s">
        <v>3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16"/>
      <c r="R3" s="27"/>
      <c r="S3" s="46"/>
      <c r="T3" s="27"/>
      <c r="U3" s="27"/>
      <c r="V3" s="47"/>
      <c r="W3" s="16"/>
      <c r="X3" s="26" t="s">
        <v>4</v>
      </c>
    </row>
    <row r="4" ht="41" customHeight="1" spans="1:261">
      <c r="A4" s="28" t="s">
        <v>5</v>
      </c>
      <c r="B4" s="28" t="s">
        <v>6</v>
      </c>
      <c r="C4" s="2" t="s">
        <v>7</v>
      </c>
      <c r="D4" s="28" t="s">
        <v>8</v>
      </c>
      <c r="E4" s="28" t="s">
        <v>9</v>
      </c>
      <c r="F4" s="28" t="s">
        <v>10</v>
      </c>
      <c r="G4" s="29" t="s">
        <v>11</v>
      </c>
      <c r="H4" s="29" t="s">
        <v>12</v>
      </c>
      <c r="I4" s="29" t="s">
        <v>13</v>
      </c>
      <c r="J4" s="29" t="s">
        <v>14</v>
      </c>
      <c r="K4" s="29" t="s">
        <v>15</v>
      </c>
      <c r="L4" s="29" t="s">
        <v>16</v>
      </c>
      <c r="M4" s="29" t="s">
        <v>17</v>
      </c>
      <c r="N4" s="29" t="s">
        <v>18</v>
      </c>
      <c r="O4" s="29" t="s">
        <v>19</v>
      </c>
      <c r="P4" s="29" t="s">
        <v>20</v>
      </c>
      <c r="Q4" s="29" t="s">
        <v>21</v>
      </c>
      <c r="R4" s="29" t="s">
        <v>22</v>
      </c>
      <c r="S4" s="29" t="s">
        <v>23</v>
      </c>
      <c r="T4" s="29" t="s">
        <v>24</v>
      </c>
      <c r="U4" s="29" t="s">
        <v>25</v>
      </c>
      <c r="V4" s="29" t="s">
        <v>26</v>
      </c>
      <c r="W4" s="2" t="s">
        <v>27</v>
      </c>
      <c r="X4" s="2" t="s">
        <v>28</v>
      </c>
      <c r="Y4" s="50" t="s">
        <v>29</v>
      </c>
      <c r="Z4" s="51" t="s">
        <v>30</v>
      </c>
      <c r="AA4" s="2" t="s">
        <v>31</v>
      </c>
      <c r="AB4" s="2" t="s">
        <v>32</v>
      </c>
      <c r="AC4" s="2" t="s">
        <v>33</v>
      </c>
      <c r="AD4" s="2" t="s">
        <v>34</v>
      </c>
      <c r="IV4" s="17"/>
      <c r="IW4" s="17"/>
      <c r="IX4" s="17"/>
      <c r="IY4" s="17"/>
      <c r="IZ4" s="17"/>
      <c r="JA4" s="17"/>
    </row>
    <row r="5" customHeight="1" spans="1:261">
      <c r="A5" s="30" t="s">
        <v>35</v>
      </c>
      <c r="B5" s="30" t="s">
        <v>36</v>
      </c>
      <c r="C5" s="4">
        <v>2024</v>
      </c>
      <c r="D5" s="31" t="s">
        <v>37</v>
      </c>
      <c r="E5" s="31" t="s">
        <v>38</v>
      </c>
      <c r="F5" s="31" t="s">
        <v>39</v>
      </c>
      <c r="G5" s="32">
        <v>88</v>
      </c>
      <c r="H5" s="32">
        <v>0</v>
      </c>
      <c r="I5" s="32">
        <f>SUM(G5+H5)</f>
        <v>88</v>
      </c>
      <c r="J5" s="32">
        <f>_xlfn.XLOOKUP(F5,Sheet1!C5:C27,Sheet1!H5:H27)</f>
        <v>92.5686274509804</v>
      </c>
      <c r="K5" s="32">
        <v>1</v>
      </c>
      <c r="L5" s="32">
        <f>SUM(J5+K5)</f>
        <v>93.5686274509804</v>
      </c>
      <c r="M5" s="32">
        <v>77.75</v>
      </c>
      <c r="N5" s="32">
        <v>0</v>
      </c>
      <c r="O5" s="32">
        <v>77.75</v>
      </c>
      <c r="P5" s="32">
        <v>60</v>
      </c>
      <c r="Q5" s="32">
        <v>0</v>
      </c>
      <c r="R5" s="32">
        <f t="shared" ref="R5:R52" si="0">P5+Q5</f>
        <v>60</v>
      </c>
      <c r="S5" s="32">
        <v>60</v>
      </c>
      <c r="T5" s="32">
        <v>7</v>
      </c>
      <c r="U5" s="32">
        <f t="shared" ref="U5:U52" si="1">S5+T5</f>
        <v>67</v>
      </c>
      <c r="V5" s="48">
        <f t="shared" ref="V5:V52" si="2">I5*0.1+L5*0.75+O5*0.05+R5*0.05+U5*0.05</f>
        <v>89.2139705882353</v>
      </c>
      <c r="W5" s="49">
        <v>1</v>
      </c>
      <c r="X5" s="49">
        <v>1</v>
      </c>
      <c r="Y5" s="30" t="s">
        <v>40</v>
      </c>
      <c r="Z5" s="30">
        <v>48</v>
      </c>
      <c r="AA5" s="4" t="s">
        <v>41</v>
      </c>
      <c r="AB5" s="4"/>
      <c r="AC5" s="4"/>
      <c r="AD5" s="30"/>
      <c r="IV5" s="17"/>
      <c r="IW5" s="17"/>
      <c r="IX5" s="17"/>
      <c r="IY5" s="17"/>
      <c r="IZ5" s="17"/>
      <c r="JA5" s="17"/>
    </row>
    <row r="6" customHeight="1" spans="1:261">
      <c r="A6" s="30" t="s">
        <v>35</v>
      </c>
      <c r="B6" s="30" t="s">
        <v>36</v>
      </c>
      <c r="C6" s="4">
        <v>2024</v>
      </c>
      <c r="D6" s="31" t="s">
        <v>42</v>
      </c>
      <c r="E6" s="31" t="s">
        <v>43</v>
      </c>
      <c r="F6" s="31" t="s">
        <v>44</v>
      </c>
      <c r="G6" s="32">
        <v>88</v>
      </c>
      <c r="H6" s="32">
        <v>8.7</v>
      </c>
      <c r="I6" s="32">
        <f>G6+H6</f>
        <v>96.7</v>
      </c>
      <c r="J6" s="32">
        <v>89.9607843137255</v>
      </c>
      <c r="K6" s="40">
        <v>1</v>
      </c>
      <c r="L6" s="32">
        <f>J6+K6</f>
        <v>90.9607843137255</v>
      </c>
      <c r="M6" s="32">
        <v>82.825</v>
      </c>
      <c r="N6" s="32">
        <v>0</v>
      </c>
      <c r="O6" s="32">
        <f>M6+N6</f>
        <v>82.825</v>
      </c>
      <c r="P6" s="32">
        <v>60</v>
      </c>
      <c r="Q6" s="32">
        <v>6</v>
      </c>
      <c r="R6" s="32">
        <f t="shared" si="0"/>
        <v>66</v>
      </c>
      <c r="S6" s="32">
        <v>60</v>
      </c>
      <c r="T6" s="32">
        <v>16</v>
      </c>
      <c r="U6" s="32">
        <f t="shared" si="1"/>
        <v>76</v>
      </c>
      <c r="V6" s="48">
        <f t="shared" si="2"/>
        <v>89.1318382352941</v>
      </c>
      <c r="W6" s="49">
        <v>2</v>
      </c>
      <c r="X6" s="49">
        <v>2</v>
      </c>
      <c r="Y6" s="30" t="s">
        <v>40</v>
      </c>
      <c r="Z6" s="30">
        <v>48</v>
      </c>
      <c r="AA6" s="4" t="s">
        <v>41</v>
      </c>
      <c r="AB6" s="4"/>
      <c r="AC6" s="4" t="s">
        <v>45</v>
      </c>
      <c r="AD6" s="30"/>
      <c r="IV6" s="17"/>
      <c r="IW6" s="17"/>
      <c r="IX6" s="17"/>
      <c r="IY6" s="17"/>
      <c r="IZ6" s="17"/>
      <c r="JA6" s="17"/>
    </row>
    <row r="7" customHeight="1" spans="1:261">
      <c r="A7" s="30" t="s">
        <v>35</v>
      </c>
      <c r="B7" s="30" t="s">
        <v>36</v>
      </c>
      <c r="C7" s="4">
        <v>2024</v>
      </c>
      <c r="D7" s="31" t="s">
        <v>37</v>
      </c>
      <c r="E7" s="31" t="s">
        <v>46</v>
      </c>
      <c r="F7" s="31" t="s">
        <v>47</v>
      </c>
      <c r="G7" s="32">
        <v>88</v>
      </c>
      <c r="H7" s="32">
        <v>2.5</v>
      </c>
      <c r="I7" s="32">
        <f>SUM(G7+H7)</f>
        <v>90.5</v>
      </c>
      <c r="J7" s="32">
        <f>_xlfn.XLOOKUP(F7,Sheet1!C2:C24,Sheet1!H2:H24)</f>
        <v>86.6666666666667</v>
      </c>
      <c r="K7" s="32">
        <v>1</v>
      </c>
      <c r="L7" s="32">
        <f>SUM(J7+K7)</f>
        <v>87.6666666666667</v>
      </c>
      <c r="M7" s="32">
        <v>81.225</v>
      </c>
      <c r="N7" s="32">
        <v>0</v>
      </c>
      <c r="O7" s="32">
        <v>81.225</v>
      </c>
      <c r="P7" s="32">
        <v>60</v>
      </c>
      <c r="Q7" s="32">
        <v>15</v>
      </c>
      <c r="R7" s="32">
        <f t="shared" si="0"/>
        <v>75</v>
      </c>
      <c r="S7" s="32">
        <v>60</v>
      </c>
      <c r="T7" s="32">
        <v>36.25</v>
      </c>
      <c r="U7" s="32">
        <f t="shared" si="1"/>
        <v>96.25</v>
      </c>
      <c r="V7" s="48">
        <f t="shared" si="2"/>
        <v>87.42375</v>
      </c>
      <c r="W7" s="49">
        <v>3</v>
      </c>
      <c r="X7" s="49">
        <v>7</v>
      </c>
      <c r="Y7" s="30" t="s">
        <v>40</v>
      </c>
      <c r="Z7" s="30">
        <v>48</v>
      </c>
      <c r="AA7" s="4" t="s">
        <v>48</v>
      </c>
      <c r="AB7" s="4"/>
      <c r="AC7" s="4"/>
      <c r="AD7" s="30"/>
      <c r="CO7" s="17" t="s">
        <v>49</v>
      </c>
      <c r="CP7" s="17" t="s">
        <v>50</v>
      </c>
      <c r="CQ7" s="17" t="s">
        <v>51</v>
      </c>
      <c r="IV7" s="17"/>
      <c r="IW7" s="17"/>
      <c r="IX7" s="17"/>
      <c r="IY7" s="17"/>
      <c r="IZ7" s="17"/>
      <c r="JA7" s="17"/>
    </row>
    <row r="8" customHeight="1" spans="1:261">
      <c r="A8" s="30" t="s">
        <v>35</v>
      </c>
      <c r="B8" s="30" t="s">
        <v>36</v>
      </c>
      <c r="C8" s="4">
        <v>2024</v>
      </c>
      <c r="D8" s="31" t="s">
        <v>42</v>
      </c>
      <c r="E8" s="31" t="s">
        <v>52</v>
      </c>
      <c r="F8" s="31" t="s">
        <v>53</v>
      </c>
      <c r="G8" s="32">
        <v>88</v>
      </c>
      <c r="H8" s="32">
        <v>5</v>
      </c>
      <c r="I8" s="32">
        <f>G8+H8</f>
        <v>93</v>
      </c>
      <c r="J8" s="32">
        <v>86.9705882352941</v>
      </c>
      <c r="K8" s="40">
        <v>1</v>
      </c>
      <c r="L8" s="32">
        <f>J8+K8</f>
        <v>87.9705882352941</v>
      </c>
      <c r="M8" s="32">
        <v>87.45</v>
      </c>
      <c r="N8" s="32">
        <v>9</v>
      </c>
      <c r="O8" s="32">
        <f>M8+N8</f>
        <v>96.45</v>
      </c>
      <c r="P8" s="32">
        <v>60</v>
      </c>
      <c r="Q8" s="32">
        <v>0</v>
      </c>
      <c r="R8" s="32">
        <f t="shared" si="0"/>
        <v>60</v>
      </c>
      <c r="S8" s="32">
        <v>60</v>
      </c>
      <c r="T8" s="32">
        <v>22</v>
      </c>
      <c r="U8" s="32">
        <f t="shared" si="1"/>
        <v>82</v>
      </c>
      <c r="V8" s="48">
        <f t="shared" si="2"/>
        <v>87.2004411764706</v>
      </c>
      <c r="W8" s="49">
        <v>4</v>
      </c>
      <c r="X8" s="49">
        <v>5</v>
      </c>
      <c r="Y8" s="30" t="s">
        <v>40</v>
      </c>
      <c r="Z8" s="30">
        <v>48</v>
      </c>
      <c r="AA8" s="4" t="s">
        <v>48</v>
      </c>
      <c r="AB8" s="4"/>
      <c r="AC8" s="4"/>
      <c r="AD8" s="30"/>
      <c r="CO8" s="17" t="s">
        <v>54</v>
      </c>
      <c r="CP8" s="17" t="s">
        <v>55</v>
      </c>
      <c r="CQ8" s="17" t="s">
        <v>56</v>
      </c>
      <c r="IV8" s="17"/>
      <c r="IW8" s="17"/>
      <c r="IX8" s="17"/>
      <c r="IY8" s="17"/>
      <c r="IZ8" s="17"/>
      <c r="JA8" s="17"/>
    </row>
    <row r="9" customHeight="1" spans="1:261">
      <c r="A9" s="30" t="s">
        <v>35</v>
      </c>
      <c r="B9" s="30" t="s">
        <v>36</v>
      </c>
      <c r="C9" s="4">
        <v>2024</v>
      </c>
      <c r="D9" s="31" t="s">
        <v>42</v>
      </c>
      <c r="E9" s="31" t="s">
        <v>57</v>
      </c>
      <c r="F9" s="31" t="s">
        <v>58</v>
      </c>
      <c r="G9" s="32">
        <v>88</v>
      </c>
      <c r="H9" s="32">
        <v>3.6</v>
      </c>
      <c r="I9" s="32">
        <f>G9+H9</f>
        <v>91.6</v>
      </c>
      <c r="J9" s="32">
        <v>86.5980392156863</v>
      </c>
      <c r="K9" s="40">
        <v>1</v>
      </c>
      <c r="L9" s="32">
        <f>J9+K9</f>
        <v>87.5980392156863</v>
      </c>
      <c r="M9" s="32">
        <v>84</v>
      </c>
      <c r="N9" s="32">
        <v>0</v>
      </c>
      <c r="O9" s="32">
        <f>M9+N9</f>
        <v>84</v>
      </c>
      <c r="P9" s="32">
        <v>60</v>
      </c>
      <c r="Q9" s="32">
        <v>14</v>
      </c>
      <c r="R9" s="32">
        <f t="shared" si="0"/>
        <v>74</v>
      </c>
      <c r="S9" s="32">
        <v>60</v>
      </c>
      <c r="T9" s="32">
        <v>15</v>
      </c>
      <c r="U9" s="32">
        <f t="shared" si="1"/>
        <v>75</v>
      </c>
      <c r="V9" s="48">
        <f t="shared" si="2"/>
        <v>86.5085294117647</v>
      </c>
      <c r="W9" s="49">
        <v>5</v>
      </c>
      <c r="X9" s="49">
        <v>8</v>
      </c>
      <c r="Y9" s="30" t="s">
        <v>40</v>
      </c>
      <c r="Z9" s="30">
        <v>48</v>
      </c>
      <c r="AA9" s="4" t="s">
        <v>48</v>
      </c>
      <c r="AB9" s="4"/>
      <c r="AC9" s="4"/>
      <c r="AD9" s="30"/>
      <c r="CO9" s="17" t="s">
        <v>59</v>
      </c>
      <c r="CP9" s="17" t="s">
        <v>60</v>
      </c>
      <c r="CQ9" s="17" t="s">
        <v>61</v>
      </c>
      <c r="IV9" s="17"/>
      <c r="IW9" s="17"/>
      <c r="IX9" s="17"/>
      <c r="IY9" s="17"/>
      <c r="IZ9" s="17"/>
      <c r="JA9" s="17"/>
    </row>
    <row r="10" customHeight="1" spans="1:261">
      <c r="A10" s="30" t="s">
        <v>35</v>
      </c>
      <c r="B10" s="30" t="s">
        <v>36</v>
      </c>
      <c r="C10" s="4">
        <v>2024</v>
      </c>
      <c r="D10" s="31" t="s">
        <v>37</v>
      </c>
      <c r="E10" s="31" t="s">
        <v>62</v>
      </c>
      <c r="F10" s="31" t="s">
        <v>63</v>
      </c>
      <c r="G10" s="32">
        <v>88</v>
      </c>
      <c r="H10" s="32">
        <v>2.4</v>
      </c>
      <c r="I10" s="32">
        <f>SUM(G10+H10)</f>
        <v>90.4</v>
      </c>
      <c r="J10" s="32">
        <f>_xlfn.XLOOKUP(F10,Sheet1!C13:C35,Sheet1!H13:H35)</f>
        <v>86.6764705882353</v>
      </c>
      <c r="K10" s="32">
        <v>1</v>
      </c>
      <c r="L10" s="32">
        <f>SUM(J10+K10)</f>
        <v>87.6764705882353</v>
      </c>
      <c r="M10" s="32">
        <v>77.875</v>
      </c>
      <c r="N10" s="32">
        <v>0</v>
      </c>
      <c r="O10" s="32">
        <v>77.875</v>
      </c>
      <c r="P10" s="32">
        <v>60</v>
      </c>
      <c r="Q10" s="32">
        <v>13</v>
      </c>
      <c r="R10" s="32">
        <f t="shared" si="0"/>
        <v>73</v>
      </c>
      <c r="S10" s="32">
        <v>60</v>
      </c>
      <c r="T10" s="32">
        <v>23</v>
      </c>
      <c r="U10" s="32">
        <f t="shared" si="1"/>
        <v>83</v>
      </c>
      <c r="V10" s="48">
        <f t="shared" si="2"/>
        <v>86.4911029411765</v>
      </c>
      <c r="W10" s="49">
        <v>6</v>
      </c>
      <c r="X10" s="49">
        <v>6</v>
      </c>
      <c r="Y10" s="30" t="s">
        <v>40</v>
      </c>
      <c r="Z10" s="30">
        <v>48</v>
      </c>
      <c r="AA10" s="4" t="s">
        <v>48</v>
      </c>
      <c r="AB10" s="4"/>
      <c r="AC10" s="4"/>
      <c r="AD10" s="30"/>
      <c r="CO10" s="17" t="s">
        <v>64</v>
      </c>
      <c r="CQ10" s="17" t="s">
        <v>65</v>
      </c>
      <c r="IV10" s="17"/>
      <c r="IW10" s="17"/>
      <c r="IX10" s="17"/>
      <c r="IY10" s="17"/>
      <c r="IZ10" s="17"/>
      <c r="JA10" s="17"/>
    </row>
    <row r="11" customHeight="1" spans="1:261">
      <c r="A11" s="30" t="s">
        <v>35</v>
      </c>
      <c r="B11" s="30" t="s">
        <v>36</v>
      </c>
      <c r="C11" s="4">
        <v>2024</v>
      </c>
      <c r="D11" s="31" t="s">
        <v>37</v>
      </c>
      <c r="E11" s="31" t="s">
        <v>66</v>
      </c>
      <c r="F11" s="31" t="s">
        <v>67</v>
      </c>
      <c r="G11" s="32">
        <v>88</v>
      </c>
      <c r="H11" s="32">
        <v>0.6</v>
      </c>
      <c r="I11" s="32">
        <f>SUM(G11+H11)</f>
        <v>88.6</v>
      </c>
      <c r="J11" s="32">
        <f>_xlfn.XLOOKUP(F11,Sheet1!C6:C28,Sheet1!H6:H28)</f>
        <v>88.3039215686274</v>
      </c>
      <c r="K11" s="32">
        <v>1</v>
      </c>
      <c r="L11" s="32">
        <f>SUM(J11+K11)</f>
        <v>89.3039215686274</v>
      </c>
      <c r="M11" s="32">
        <v>85</v>
      </c>
      <c r="N11" s="32">
        <v>0</v>
      </c>
      <c r="O11" s="32">
        <v>85</v>
      </c>
      <c r="P11" s="32">
        <v>60</v>
      </c>
      <c r="Q11" s="32">
        <v>0</v>
      </c>
      <c r="R11" s="32">
        <f t="shared" si="0"/>
        <v>60</v>
      </c>
      <c r="S11" s="32">
        <v>60</v>
      </c>
      <c r="T11" s="32">
        <v>0</v>
      </c>
      <c r="U11" s="32">
        <f t="shared" si="1"/>
        <v>60</v>
      </c>
      <c r="V11" s="48">
        <f t="shared" si="2"/>
        <v>86.0879411764706</v>
      </c>
      <c r="W11" s="49">
        <v>7</v>
      </c>
      <c r="X11" s="49">
        <v>3</v>
      </c>
      <c r="Y11" s="30" t="s">
        <v>40</v>
      </c>
      <c r="Z11" s="30">
        <v>48</v>
      </c>
      <c r="AA11" s="4" t="s">
        <v>48</v>
      </c>
      <c r="AB11" s="4"/>
      <c r="AC11" s="4"/>
      <c r="AD11" s="30"/>
      <c r="IV11" s="17"/>
      <c r="IW11" s="17"/>
      <c r="IX11" s="17"/>
      <c r="IY11" s="17"/>
      <c r="IZ11" s="17"/>
      <c r="JA11" s="17"/>
    </row>
    <row r="12" customHeight="1" spans="1:261">
      <c r="A12" s="30" t="s">
        <v>35</v>
      </c>
      <c r="B12" s="30" t="s">
        <v>36</v>
      </c>
      <c r="C12" s="4">
        <v>2024</v>
      </c>
      <c r="D12" s="31" t="s">
        <v>42</v>
      </c>
      <c r="E12" s="31" t="s">
        <v>68</v>
      </c>
      <c r="F12" s="31" t="s">
        <v>69</v>
      </c>
      <c r="G12" s="32">
        <v>88</v>
      </c>
      <c r="H12" s="32">
        <v>1.45</v>
      </c>
      <c r="I12" s="32">
        <f>G12+H12</f>
        <v>89.45</v>
      </c>
      <c r="J12" s="32">
        <v>87.1807228915663</v>
      </c>
      <c r="K12" s="40">
        <v>1</v>
      </c>
      <c r="L12" s="32">
        <f>J12+K12</f>
        <v>88.1807228915663</v>
      </c>
      <c r="M12" s="32">
        <v>77.65</v>
      </c>
      <c r="N12" s="32">
        <v>0</v>
      </c>
      <c r="O12" s="32">
        <f>M12+N12</f>
        <v>77.65</v>
      </c>
      <c r="P12" s="32">
        <v>60</v>
      </c>
      <c r="Q12" s="32">
        <v>0</v>
      </c>
      <c r="R12" s="32">
        <f t="shared" si="0"/>
        <v>60</v>
      </c>
      <c r="S12" s="32">
        <v>60</v>
      </c>
      <c r="T12" s="32">
        <v>10</v>
      </c>
      <c r="U12" s="32">
        <f t="shared" si="1"/>
        <v>70</v>
      </c>
      <c r="V12" s="48">
        <f t="shared" si="2"/>
        <v>85.4630421686747</v>
      </c>
      <c r="W12" s="49">
        <v>8</v>
      </c>
      <c r="X12" s="49">
        <v>4</v>
      </c>
      <c r="Y12" s="30" t="s">
        <v>40</v>
      </c>
      <c r="Z12" s="30">
        <v>48</v>
      </c>
      <c r="AA12" s="4" t="s">
        <v>70</v>
      </c>
      <c r="AB12" s="4"/>
      <c r="AC12" s="4"/>
      <c r="AD12" s="30"/>
      <c r="IV12" s="17"/>
      <c r="IW12" s="17"/>
      <c r="IX12" s="17"/>
      <c r="IY12" s="17"/>
      <c r="IZ12" s="17"/>
      <c r="JA12" s="17"/>
    </row>
    <row r="13" customHeight="1" spans="1:261">
      <c r="A13" s="30" t="s">
        <v>35</v>
      </c>
      <c r="B13" s="30" t="s">
        <v>36</v>
      </c>
      <c r="C13" s="4">
        <v>2024</v>
      </c>
      <c r="D13" s="31" t="s">
        <v>42</v>
      </c>
      <c r="E13" s="31" t="s">
        <v>71</v>
      </c>
      <c r="F13" s="31" t="s">
        <v>72</v>
      </c>
      <c r="G13" s="32">
        <v>88</v>
      </c>
      <c r="H13" s="32">
        <v>4.5</v>
      </c>
      <c r="I13" s="32">
        <f>G13+H13</f>
        <v>92.5</v>
      </c>
      <c r="J13" s="32">
        <v>85.843137254902</v>
      </c>
      <c r="K13" s="40">
        <v>1</v>
      </c>
      <c r="L13" s="32">
        <f>J13+K13</f>
        <v>86.843137254902</v>
      </c>
      <c r="M13" s="32">
        <v>87.525</v>
      </c>
      <c r="N13" s="32">
        <v>0</v>
      </c>
      <c r="O13" s="32">
        <f>M13+N13</f>
        <v>87.525</v>
      </c>
      <c r="P13" s="32">
        <v>60</v>
      </c>
      <c r="Q13" s="32">
        <v>2</v>
      </c>
      <c r="R13" s="32">
        <f t="shared" si="0"/>
        <v>62</v>
      </c>
      <c r="S13" s="32">
        <v>60</v>
      </c>
      <c r="T13" s="32">
        <v>10</v>
      </c>
      <c r="U13" s="32">
        <f t="shared" si="1"/>
        <v>70</v>
      </c>
      <c r="V13" s="48">
        <f t="shared" si="2"/>
        <v>85.3586029411765</v>
      </c>
      <c r="W13" s="49">
        <v>9</v>
      </c>
      <c r="X13" s="49">
        <v>9</v>
      </c>
      <c r="Y13" s="30" t="s">
        <v>40</v>
      </c>
      <c r="Z13" s="30">
        <v>48</v>
      </c>
      <c r="AA13" s="4" t="s">
        <v>70</v>
      </c>
      <c r="AB13" s="4"/>
      <c r="AC13" s="4"/>
      <c r="AD13" s="30"/>
      <c r="CO13" s="17" t="s">
        <v>73</v>
      </c>
      <c r="IV13" s="17"/>
      <c r="IW13" s="17"/>
      <c r="IX13" s="17"/>
      <c r="IY13" s="17"/>
      <c r="IZ13" s="17"/>
      <c r="JA13" s="17"/>
    </row>
    <row r="14" customHeight="1" spans="1:261">
      <c r="A14" s="30" t="s">
        <v>35</v>
      </c>
      <c r="B14" s="30" t="s">
        <v>36</v>
      </c>
      <c r="C14" s="4">
        <v>2024</v>
      </c>
      <c r="D14" s="31" t="s">
        <v>37</v>
      </c>
      <c r="E14" s="31" t="s">
        <v>74</v>
      </c>
      <c r="F14" s="31" t="s">
        <v>75</v>
      </c>
      <c r="G14" s="32">
        <v>88</v>
      </c>
      <c r="H14" s="32">
        <v>6.35</v>
      </c>
      <c r="I14" s="32">
        <f>SUM(G14+H14)</f>
        <v>94.35</v>
      </c>
      <c r="J14" s="32">
        <f>_xlfn.XLOOKUP(F14,Sheet1!C7:C29,Sheet1!H7:H29)</f>
        <v>84.0588235294118</v>
      </c>
      <c r="K14" s="32">
        <v>1</v>
      </c>
      <c r="L14" s="32">
        <f>SUM(J14+K14)</f>
        <v>85.0588235294118</v>
      </c>
      <c r="M14" s="32">
        <v>85.85</v>
      </c>
      <c r="N14" s="32">
        <v>0</v>
      </c>
      <c r="O14" s="32">
        <v>85.85</v>
      </c>
      <c r="P14" s="32">
        <v>60</v>
      </c>
      <c r="Q14" s="32">
        <v>2</v>
      </c>
      <c r="R14" s="32">
        <f t="shared" si="0"/>
        <v>62</v>
      </c>
      <c r="S14" s="32">
        <v>60</v>
      </c>
      <c r="T14" s="32">
        <v>30</v>
      </c>
      <c r="U14" s="32">
        <f t="shared" si="1"/>
        <v>90</v>
      </c>
      <c r="V14" s="48">
        <f t="shared" si="2"/>
        <v>85.1216176470588</v>
      </c>
      <c r="W14" s="49">
        <v>10</v>
      </c>
      <c r="X14" s="49">
        <v>13</v>
      </c>
      <c r="Y14" s="30" t="s">
        <v>40</v>
      </c>
      <c r="Z14" s="30">
        <v>48</v>
      </c>
      <c r="AA14" s="4" t="s">
        <v>70</v>
      </c>
      <c r="AB14" s="4"/>
      <c r="AC14" s="4"/>
      <c r="AD14" s="30"/>
      <c r="CO14" s="17" t="s">
        <v>76</v>
      </c>
      <c r="IV14" s="17"/>
      <c r="IW14" s="17"/>
      <c r="IX14" s="17"/>
      <c r="IY14" s="17"/>
      <c r="IZ14" s="17"/>
      <c r="JA14" s="17"/>
    </row>
    <row r="15" customHeight="1" spans="1:261">
      <c r="A15" s="30" t="s">
        <v>35</v>
      </c>
      <c r="B15" s="30" t="s">
        <v>36</v>
      </c>
      <c r="C15" s="4">
        <v>2024</v>
      </c>
      <c r="D15" s="31" t="s">
        <v>42</v>
      </c>
      <c r="E15" s="31" t="s">
        <v>77</v>
      </c>
      <c r="F15" s="31" t="s">
        <v>78</v>
      </c>
      <c r="G15" s="32">
        <v>88</v>
      </c>
      <c r="H15" s="32">
        <v>11.575</v>
      </c>
      <c r="I15" s="32">
        <f>G15+H15</f>
        <v>99.575</v>
      </c>
      <c r="J15" s="32">
        <v>84.2058823529412</v>
      </c>
      <c r="K15" s="40">
        <v>1</v>
      </c>
      <c r="L15" s="32">
        <f>J15+K15</f>
        <v>85.2058823529412</v>
      </c>
      <c r="M15" s="32">
        <v>72.95</v>
      </c>
      <c r="N15" s="32">
        <v>0</v>
      </c>
      <c r="O15" s="32">
        <f>M15+N15</f>
        <v>72.95</v>
      </c>
      <c r="P15" s="32">
        <v>60</v>
      </c>
      <c r="Q15" s="32">
        <v>11</v>
      </c>
      <c r="R15" s="32">
        <f t="shared" si="0"/>
        <v>71</v>
      </c>
      <c r="S15" s="32">
        <v>60</v>
      </c>
      <c r="T15" s="32">
        <v>14</v>
      </c>
      <c r="U15" s="32">
        <f t="shared" si="1"/>
        <v>74</v>
      </c>
      <c r="V15" s="48">
        <f t="shared" si="2"/>
        <v>84.7594117647059</v>
      </c>
      <c r="W15" s="49">
        <v>11</v>
      </c>
      <c r="X15" s="49">
        <v>11</v>
      </c>
      <c r="Y15" s="30" t="s">
        <v>40</v>
      </c>
      <c r="Z15" s="30">
        <v>48</v>
      </c>
      <c r="AA15" s="4" t="s">
        <v>70</v>
      </c>
      <c r="AB15" s="4"/>
      <c r="AC15" s="4"/>
      <c r="AD15" s="30"/>
      <c r="IV15" s="17"/>
      <c r="IW15" s="17"/>
      <c r="IX15" s="17"/>
      <c r="IY15" s="17"/>
      <c r="IZ15" s="17"/>
      <c r="JA15" s="17"/>
    </row>
    <row r="16" customHeight="1" spans="1:261">
      <c r="A16" s="30" t="s">
        <v>35</v>
      </c>
      <c r="B16" s="30" t="s">
        <v>36</v>
      </c>
      <c r="C16" s="4">
        <v>2024</v>
      </c>
      <c r="D16" s="31" t="s">
        <v>42</v>
      </c>
      <c r="E16" s="31" t="s">
        <v>79</v>
      </c>
      <c r="F16" s="31" t="s">
        <v>80</v>
      </c>
      <c r="G16" s="32">
        <v>88</v>
      </c>
      <c r="H16" s="32">
        <v>4.25</v>
      </c>
      <c r="I16" s="32">
        <f>G16+H16</f>
        <v>92.25</v>
      </c>
      <c r="J16" s="32">
        <v>85.156862745098</v>
      </c>
      <c r="K16" s="40">
        <v>1</v>
      </c>
      <c r="L16" s="32">
        <f>J16+K16</f>
        <v>86.156862745098</v>
      </c>
      <c r="M16" s="32">
        <v>82.525</v>
      </c>
      <c r="N16" s="32">
        <v>0</v>
      </c>
      <c r="O16" s="32">
        <f>M16+N16</f>
        <v>82.525</v>
      </c>
      <c r="P16" s="32">
        <v>60</v>
      </c>
      <c r="Q16" s="32">
        <v>0</v>
      </c>
      <c r="R16" s="32">
        <f t="shared" si="0"/>
        <v>60</v>
      </c>
      <c r="S16" s="32">
        <v>60</v>
      </c>
      <c r="T16" s="32">
        <v>11</v>
      </c>
      <c r="U16" s="32">
        <f t="shared" si="1"/>
        <v>71</v>
      </c>
      <c r="V16" s="48">
        <f t="shared" si="2"/>
        <v>84.5188970588235</v>
      </c>
      <c r="W16" s="49">
        <v>12</v>
      </c>
      <c r="X16" s="49">
        <v>10</v>
      </c>
      <c r="Y16" s="30" t="s">
        <v>40</v>
      </c>
      <c r="Z16" s="30">
        <v>48</v>
      </c>
      <c r="AA16" s="4" t="s">
        <v>70</v>
      </c>
      <c r="AB16" s="4"/>
      <c r="AC16" s="4"/>
      <c r="AD16" s="30"/>
      <c r="IV16" s="17"/>
      <c r="IW16" s="17"/>
      <c r="IX16" s="17"/>
      <c r="IY16" s="17"/>
      <c r="IZ16" s="17"/>
      <c r="JA16" s="17"/>
    </row>
    <row r="17" customHeight="1" spans="1:261">
      <c r="A17" s="30" t="s">
        <v>35</v>
      </c>
      <c r="B17" s="30" t="s">
        <v>36</v>
      </c>
      <c r="C17" s="4">
        <v>2024</v>
      </c>
      <c r="D17" s="31" t="s">
        <v>42</v>
      </c>
      <c r="E17" s="31" t="s">
        <v>81</v>
      </c>
      <c r="F17" s="31" t="s">
        <v>82</v>
      </c>
      <c r="G17" s="32">
        <v>88</v>
      </c>
      <c r="H17" s="32">
        <v>4.9</v>
      </c>
      <c r="I17" s="32">
        <f>G17+H17</f>
        <v>92.9</v>
      </c>
      <c r="J17" s="32">
        <v>84.1666666666667</v>
      </c>
      <c r="K17" s="40">
        <v>1</v>
      </c>
      <c r="L17" s="32">
        <f>J17+K17</f>
        <v>85.1666666666667</v>
      </c>
      <c r="M17" s="32">
        <v>83.65</v>
      </c>
      <c r="N17" s="32">
        <v>0</v>
      </c>
      <c r="O17" s="32">
        <f>M17+N17</f>
        <v>83.65</v>
      </c>
      <c r="P17" s="32">
        <v>60</v>
      </c>
      <c r="Q17" s="32">
        <v>2</v>
      </c>
      <c r="R17" s="32">
        <f t="shared" si="0"/>
        <v>62</v>
      </c>
      <c r="S17" s="32">
        <v>60</v>
      </c>
      <c r="T17" s="32">
        <v>10</v>
      </c>
      <c r="U17" s="32">
        <f t="shared" si="1"/>
        <v>70</v>
      </c>
      <c r="V17" s="48">
        <f t="shared" si="2"/>
        <v>83.9475</v>
      </c>
      <c r="W17" s="49">
        <v>13</v>
      </c>
      <c r="X17" s="49">
        <v>12</v>
      </c>
      <c r="Y17" s="30" t="s">
        <v>40</v>
      </c>
      <c r="Z17" s="30">
        <v>48</v>
      </c>
      <c r="AA17" s="4" t="s">
        <v>70</v>
      </c>
      <c r="AB17" s="4"/>
      <c r="AC17" s="4"/>
      <c r="AD17" s="30"/>
      <c r="IV17" s="17"/>
      <c r="IW17" s="17"/>
      <c r="IX17" s="17"/>
      <c r="IY17" s="17"/>
      <c r="IZ17" s="17"/>
      <c r="JA17" s="17"/>
    </row>
    <row r="18" customHeight="1" spans="1:261">
      <c r="A18" s="30" t="s">
        <v>35</v>
      </c>
      <c r="B18" s="30" t="s">
        <v>36</v>
      </c>
      <c r="C18" s="4">
        <v>2024</v>
      </c>
      <c r="D18" s="31" t="s">
        <v>37</v>
      </c>
      <c r="E18" s="31" t="s">
        <v>83</v>
      </c>
      <c r="F18" s="31" t="s">
        <v>84</v>
      </c>
      <c r="G18" s="32">
        <v>88</v>
      </c>
      <c r="H18" s="32">
        <v>2.4</v>
      </c>
      <c r="I18" s="32">
        <f>SUM(G18+H18)</f>
        <v>90.4</v>
      </c>
      <c r="J18" s="32">
        <f>_xlfn.XLOOKUP(F18,Sheet1!C9:C31,Sheet1!H9:H31)</f>
        <v>83.9117647058823</v>
      </c>
      <c r="K18" s="32">
        <v>1</v>
      </c>
      <c r="L18" s="32">
        <f>SUM(J18+K18)</f>
        <v>84.9117647058823</v>
      </c>
      <c r="M18" s="32">
        <v>82.8</v>
      </c>
      <c r="N18" s="32">
        <v>0</v>
      </c>
      <c r="O18" s="32">
        <v>82.8</v>
      </c>
      <c r="P18" s="32">
        <v>60</v>
      </c>
      <c r="Q18" s="32">
        <v>0</v>
      </c>
      <c r="R18" s="32">
        <f t="shared" si="0"/>
        <v>60</v>
      </c>
      <c r="S18" s="32">
        <v>60</v>
      </c>
      <c r="T18" s="32">
        <v>15</v>
      </c>
      <c r="U18" s="32">
        <f t="shared" si="1"/>
        <v>75</v>
      </c>
      <c r="V18" s="48">
        <f t="shared" si="2"/>
        <v>83.6138235294117</v>
      </c>
      <c r="W18" s="49">
        <v>14</v>
      </c>
      <c r="X18" s="49">
        <v>14</v>
      </c>
      <c r="Y18" s="30" t="s">
        <v>40</v>
      </c>
      <c r="Z18" s="30">
        <v>48</v>
      </c>
      <c r="AA18" s="4" t="s">
        <v>70</v>
      </c>
      <c r="AB18" s="4"/>
      <c r="AC18" s="4"/>
      <c r="AD18" s="30"/>
      <c r="IV18" s="17"/>
      <c r="IW18" s="17"/>
      <c r="IX18" s="17"/>
      <c r="IY18" s="17"/>
      <c r="IZ18" s="17"/>
      <c r="JA18" s="17"/>
    </row>
    <row r="19" customHeight="1" spans="1:261">
      <c r="A19" s="30" t="s">
        <v>35</v>
      </c>
      <c r="B19" s="30" t="s">
        <v>36</v>
      </c>
      <c r="C19" s="4">
        <v>2024</v>
      </c>
      <c r="D19" s="31" t="s">
        <v>37</v>
      </c>
      <c r="E19" s="31" t="s">
        <v>85</v>
      </c>
      <c r="F19" s="31" t="s">
        <v>86</v>
      </c>
      <c r="G19" s="32">
        <v>88</v>
      </c>
      <c r="H19" s="32">
        <v>6.2</v>
      </c>
      <c r="I19" s="32">
        <f>SUM(G19+H19)</f>
        <v>94.2</v>
      </c>
      <c r="J19" s="32">
        <f>_xlfn.XLOOKUP(F19,Sheet1!C10:C32,Sheet1!H10:H32)</f>
        <v>81.2549019607843</v>
      </c>
      <c r="K19" s="32">
        <v>1</v>
      </c>
      <c r="L19" s="32">
        <f>SUM(J19+K19)</f>
        <v>82.2549019607843</v>
      </c>
      <c r="M19" s="32">
        <v>81.65</v>
      </c>
      <c r="N19" s="32">
        <v>0</v>
      </c>
      <c r="O19" s="32">
        <v>81.65</v>
      </c>
      <c r="P19" s="32">
        <v>60</v>
      </c>
      <c r="Q19" s="32">
        <v>0</v>
      </c>
      <c r="R19" s="32">
        <f t="shared" si="0"/>
        <v>60</v>
      </c>
      <c r="S19" s="32">
        <v>60</v>
      </c>
      <c r="T19" s="32">
        <v>31</v>
      </c>
      <c r="U19" s="32">
        <f t="shared" si="1"/>
        <v>91</v>
      </c>
      <c r="V19" s="48">
        <f t="shared" si="2"/>
        <v>82.7436764705882</v>
      </c>
      <c r="W19" s="49">
        <v>15</v>
      </c>
      <c r="X19" s="49">
        <v>23</v>
      </c>
      <c r="Y19" s="30" t="s">
        <v>40</v>
      </c>
      <c r="Z19" s="30">
        <v>48</v>
      </c>
      <c r="AA19" s="4" t="s">
        <v>70</v>
      </c>
      <c r="AB19" s="4"/>
      <c r="AC19" s="4"/>
      <c r="AD19" s="30"/>
      <c r="IV19" s="17"/>
      <c r="IW19" s="17"/>
      <c r="IX19" s="17"/>
      <c r="IY19" s="17"/>
      <c r="IZ19" s="17"/>
      <c r="JA19" s="17"/>
    </row>
    <row r="20" customHeight="1" spans="1:261">
      <c r="A20" s="30" t="s">
        <v>35</v>
      </c>
      <c r="B20" s="30" t="s">
        <v>36</v>
      </c>
      <c r="C20" s="4">
        <v>2024</v>
      </c>
      <c r="D20" s="31" t="s">
        <v>42</v>
      </c>
      <c r="E20" s="31" t="s">
        <v>87</v>
      </c>
      <c r="F20" s="31" t="s">
        <v>88</v>
      </c>
      <c r="G20" s="32">
        <v>88</v>
      </c>
      <c r="H20" s="32">
        <v>7.3</v>
      </c>
      <c r="I20" s="32">
        <f t="shared" ref="I20:I25" si="3">G20+H20</f>
        <v>95.3</v>
      </c>
      <c r="J20" s="32">
        <v>81.1960784313726</v>
      </c>
      <c r="K20" s="40">
        <v>1</v>
      </c>
      <c r="L20" s="32">
        <f t="shared" ref="L20:L25" si="4">J20+K20</f>
        <v>82.1960784313726</v>
      </c>
      <c r="M20" s="32">
        <v>85.5</v>
      </c>
      <c r="N20" s="32">
        <v>0</v>
      </c>
      <c r="O20" s="32">
        <f t="shared" ref="O20:O25" si="5">M20+N20</f>
        <v>85.5</v>
      </c>
      <c r="P20" s="32">
        <v>60</v>
      </c>
      <c r="Q20" s="32">
        <v>7</v>
      </c>
      <c r="R20" s="32">
        <f t="shared" si="0"/>
        <v>67</v>
      </c>
      <c r="S20" s="32">
        <v>60</v>
      </c>
      <c r="T20" s="32">
        <v>16</v>
      </c>
      <c r="U20" s="32">
        <f t="shared" si="1"/>
        <v>76</v>
      </c>
      <c r="V20" s="48">
        <f t="shared" si="2"/>
        <v>82.6020588235294</v>
      </c>
      <c r="W20" s="49">
        <v>16</v>
      </c>
      <c r="X20" s="49">
        <v>24</v>
      </c>
      <c r="Y20" s="30" t="s">
        <v>40</v>
      </c>
      <c r="Z20" s="30">
        <v>48</v>
      </c>
      <c r="AA20" s="4" t="s">
        <v>70</v>
      </c>
      <c r="AB20" s="4"/>
      <c r="AC20" s="4"/>
      <c r="AD20" s="30"/>
      <c r="IV20" s="17"/>
      <c r="IW20" s="17"/>
      <c r="IX20" s="17"/>
      <c r="IY20" s="17"/>
      <c r="IZ20" s="17"/>
      <c r="JA20" s="17"/>
    </row>
    <row r="21" customHeight="1" spans="1:261">
      <c r="A21" s="30" t="s">
        <v>35</v>
      </c>
      <c r="B21" s="30" t="s">
        <v>36</v>
      </c>
      <c r="C21" s="4">
        <v>2024</v>
      </c>
      <c r="D21" s="31" t="s">
        <v>42</v>
      </c>
      <c r="E21" s="31" t="s">
        <v>89</v>
      </c>
      <c r="F21" s="31" t="s">
        <v>90</v>
      </c>
      <c r="G21" s="32">
        <v>88</v>
      </c>
      <c r="H21" s="32">
        <v>3.7</v>
      </c>
      <c r="I21" s="32">
        <f t="shared" si="3"/>
        <v>91.7</v>
      </c>
      <c r="J21" s="32">
        <v>83.0686274509804</v>
      </c>
      <c r="K21" s="40">
        <v>0</v>
      </c>
      <c r="L21" s="32">
        <f t="shared" si="4"/>
        <v>83.0686274509804</v>
      </c>
      <c r="M21" s="32">
        <v>85.3</v>
      </c>
      <c r="N21" s="32">
        <v>0</v>
      </c>
      <c r="O21" s="32">
        <f t="shared" si="5"/>
        <v>85.3</v>
      </c>
      <c r="P21" s="32">
        <v>60</v>
      </c>
      <c r="Q21" s="32">
        <v>4</v>
      </c>
      <c r="R21" s="32">
        <f t="shared" si="0"/>
        <v>64</v>
      </c>
      <c r="S21" s="32">
        <v>60</v>
      </c>
      <c r="T21" s="32">
        <v>12</v>
      </c>
      <c r="U21" s="32">
        <f t="shared" si="1"/>
        <v>72</v>
      </c>
      <c r="V21" s="48">
        <f t="shared" si="2"/>
        <v>82.5364705882353</v>
      </c>
      <c r="W21" s="49">
        <v>17</v>
      </c>
      <c r="X21" s="49">
        <v>18</v>
      </c>
      <c r="Y21" s="30" t="s">
        <v>40</v>
      </c>
      <c r="Z21" s="30">
        <v>48</v>
      </c>
      <c r="AA21" s="4" t="s">
        <v>70</v>
      </c>
      <c r="AB21" s="4"/>
      <c r="AC21" s="4"/>
      <c r="AD21" s="30"/>
      <c r="IV21" s="17"/>
      <c r="IW21" s="17"/>
      <c r="IX21" s="17"/>
      <c r="IY21" s="17"/>
      <c r="IZ21" s="17"/>
      <c r="JA21" s="17"/>
    </row>
    <row r="22" customHeight="1" spans="1:261">
      <c r="A22" s="30" t="s">
        <v>35</v>
      </c>
      <c r="B22" s="30" t="s">
        <v>36</v>
      </c>
      <c r="C22" s="4">
        <v>2024</v>
      </c>
      <c r="D22" s="31" t="s">
        <v>42</v>
      </c>
      <c r="E22" s="31" t="s">
        <v>91</v>
      </c>
      <c r="F22" s="31" t="s">
        <v>92</v>
      </c>
      <c r="G22" s="32">
        <v>88</v>
      </c>
      <c r="H22" s="32">
        <v>0</v>
      </c>
      <c r="I22" s="32">
        <f t="shared" si="3"/>
        <v>88</v>
      </c>
      <c r="J22" s="32">
        <v>83.3882352941176</v>
      </c>
      <c r="K22" s="40">
        <v>1</v>
      </c>
      <c r="L22" s="32">
        <f t="shared" si="4"/>
        <v>84.3882352941176</v>
      </c>
      <c r="M22" s="32">
        <v>76.95</v>
      </c>
      <c r="N22" s="32">
        <v>0</v>
      </c>
      <c r="O22" s="32">
        <f t="shared" si="5"/>
        <v>76.95</v>
      </c>
      <c r="P22" s="32">
        <v>60</v>
      </c>
      <c r="Q22" s="32">
        <v>0</v>
      </c>
      <c r="R22" s="32">
        <f t="shared" si="0"/>
        <v>60</v>
      </c>
      <c r="S22" s="32">
        <v>60</v>
      </c>
      <c r="T22" s="32">
        <v>0</v>
      </c>
      <c r="U22" s="32">
        <f t="shared" si="1"/>
        <v>60</v>
      </c>
      <c r="V22" s="48">
        <f t="shared" si="2"/>
        <v>81.9386764705882</v>
      </c>
      <c r="W22" s="49">
        <v>18</v>
      </c>
      <c r="X22" s="49">
        <v>16</v>
      </c>
      <c r="Y22" s="30" t="s">
        <v>40</v>
      </c>
      <c r="Z22" s="30">
        <v>48</v>
      </c>
      <c r="AA22" s="4" t="s">
        <v>70</v>
      </c>
      <c r="AB22" s="4"/>
      <c r="AC22" s="4"/>
      <c r="AD22" s="30"/>
      <c r="IV22" s="17"/>
      <c r="IW22" s="17"/>
      <c r="IX22" s="17"/>
      <c r="IY22" s="17"/>
      <c r="IZ22" s="17"/>
      <c r="JA22" s="17"/>
    </row>
    <row r="23" customHeight="1" spans="1:261">
      <c r="A23" s="30" t="s">
        <v>35</v>
      </c>
      <c r="B23" s="30" t="s">
        <v>36</v>
      </c>
      <c r="C23" s="4">
        <v>2024</v>
      </c>
      <c r="D23" s="31" t="s">
        <v>42</v>
      </c>
      <c r="E23" s="31" t="s">
        <v>93</v>
      </c>
      <c r="F23" s="31" t="s">
        <v>94</v>
      </c>
      <c r="G23" s="32">
        <v>88</v>
      </c>
      <c r="H23" s="32">
        <v>0</v>
      </c>
      <c r="I23" s="32">
        <f t="shared" si="3"/>
        <v>88</v>
      </c>
      <c r="J23" s="32">
        <v>83.3627450980392</v>
      </c>
      <c r="K23" s="40">
        <v>1</v>
      </c>
      <c r="L23" s="32">
        <f t="shared" si="4"/>
        <v>84.3627450980392</v>
      </c>
      <c r="M23" s="32">
        <v>73.525</v>
      </c>
      <c r="N23" s="32">
        <v>0</v>
      </c>
      <c r="O23" s="32">
        <f t="shared" si="5"/>
        <v>73.525</v>
      </c>
      <c r="P23" s="32">
        <v>60</v>
      </c>
      <c r="Q23" s="32">
        <v>0</v>
      </c>
      <c r="R23" s="32">
        <f t="shared" si="0"/>
        <v>60</v>
      </c>
      <c r="S23" s="32">
        <v>60</v>
      </c>
      <c r="T23" s="32">
        <v>0</v>
      </c>
      <c r="U23" s="32">
        <f t="shared" si="1"/>
        <v>60</v>
      </c>
      <c r="V23" s="48">
        <f t="shared" si="2"/>
        <v>81.7483088235294</v>
      </c>
      <c r="W23" s="49">
        <v>19</v>
      </c>
      <c r="X23" s="49">
        <v>17</v>
      </c>
      <c r="Y23" s="30" t="s">
        <v>40</v>
      </c>
      <c r="Z23" s="30">
        <v>48</v>
      </c>
      <c r="AA23" s="4" t="s">
        <v>70</v>
      </c>
      <c r="AB23" s="4"/>
      <c r="AC23" s="4"/>
      <c r="AD23" s="30"/>
      <c r="IV23" s="17"/>
      <c r="IW23" s="17"/>
      <c r="IX23" s="17"/>
      <c r="IY23" s="17"/>
      <c r="IZ23" s="17"/>
      <c r="JA23" s="17"/>
    </row>
    <row r="24" customHeight="1" spans="1:261">
      <c r="A24" s="30" t="s">
        <v>35</v>
      </c>
      <c r="B24" s="30" t="s">
        <v>36</v>
      </c>
      <c r="C24" s="4">
        <v>2024</v>
      </c>
      <c r="D24" s="31" t="s">
        <v>42</v>
      </c>
      <c r="E24" s="31" t="s">
        <v>95</v>
      </c>
      <c r="F24" s="31" t="s">
        <v>96</v>
      </c>
      <c r="G24" s="32">
        <v>88</v>
      </c>
      <c r="H24" s="32">
        <v>0</v>
      </c>
      <c r="I24" s="32">
        <f t="shared" si="3"/>
        <v>88</v>
      </c>
      <c r="J24" s="32">
        <v>83.7549019607843</v>
      </c>
      <c r="K24" s="40">
        <v>0</v>
      </c>
      <c r="L24" s="32">
        <f t="shared" si="4"/>
        <v>83.7549019607843</v>
      </c>
      <c r="M24" s="32">
        <v>81.375</v>
      </c>
      <c r="N24" s="32">
        <v>0</v>
      </c>
      <c r="O24" s="32">
        <f t="shared" si="5"/>
        <v>81.375</v>
      </c>
      <c r="P24" s="32">
        <v>60</v>
      </c>
      <c r="Q24" s="32">
        <v>0</v>
      </c>
      <c r="R24" s="32">
        <f t="shared" si="0"/>
        <v>60</v>
      </c>
      <c r="S24" s="32">
        <v>60</v>
      </c>
      <c r="T24" s="32">
        <v>0</v>
      </c>
      <c r="U24" s="32">
        <f t="shared" si="1"/>
        <v>60</v>
      </c>
      <c r="V24" s="48">
        <f t="shared" si="2"/>
        <v>81.6849264705882</v>
      </c>
      <c r="W24" s="49">
        <v>20</v>
      </c>
      <c r="X24" s="49">
        <v>15</v>
      </c>
      <c r="Y24" s="30" t="s">
        <v>40</v>
      </c>
      <c r="Z24" s="30">
        <v>48</v>
      </c>
      <c r="AA24" s="4"/>
      <c r="AB24" s="4"/>
      <c r="AC24" s="4"/>
      <c r="AD24" s="30"/>
      <c r="IV24" s="17"/>
      <c r="IW24" s="17"/>
      <c r="IX24" s="17"/>
      <c r="IY24" s="17"/>
      <c r="IZ24" s="17"/>
      <c r="JA24" s="17"/>
    </row>
    <row r="25" customHeight="1" spans="1:261">
      <c r="A25" s="30" t="s">
        <v>35</v>
      </c>
      <c r="B25" s="30" t="s">
        <v>36</v>
      </c>
      <c r="C25" s="4">
        <v>2024</v>
      </c>
      <c r="D25" s="31" t="s">
        <v>42</v>
      </c>
      <c r="E25" s="31" t="s">
        <v>97</v>
      </c>
      <c r="F25" s="31" t="s">
        <v>98</v>
      </c>
      <c r="G25" s="32">
        <v>88</v>
      </c>
      <c r="H25" s="32">
        <v>4.15</v>
      </c>
      <c r="I25" s="32">
        <f t="shared" si="3"/>
        <v>92.15</v>
      </c>
      <c r="J25" s="32">
        <v>81.1274509803922</v>
      </c>
      <c r="K25" s="32">
        <v>1</v>
      </c>
      <c r="L25" s="32">
        <f t="shared" si="4"/>
        <v>82.1274509803922</v>
      </c>
      <c r="M25" s="32">
        <v>82.95</v>
      </c>
      <c r="N25" s="32">
        <v>0</v>
      </c>
      <c r="O25" s="32">
        <f t="shared" si="5"/>
        <v>82.95</v>
      </c>
      <c r="P25" s="32">
        <v>60</v>
      </c>
      <c r="Q25" s="32">
        <v>6</v>
      </c>
      <c r="R25" s="32">
        <f t="shared" si="0"/>
        <v>66</v>
      </c>
      <c r="S25" s="32">
        <v>60</v>
      </c>
      <c r="T25" s="32">
        <v>8</v>
      </c>
      <c r="U25" s="32">
        <f t="shared" si="1"/>
        <v>68</v>
      </c>
      <c r="V25" s="48">
        <f t="shared" si="2"/>
        <v>81.6580882352941</v>
      </c>
      <c r="W25" s="49">
        <v>21</v>
      </c>
      <c r="X25" s="49">
        <v>25</v>
      </c>
      <c r="Y25" s="30" t="s">
        <v>40</v>
      </c>
      <c r="Z25" s="30">
        <v>48</v>
      </c>
      <c r="AA25" s="4"/>
      <c r="AB25" s="4"/>
      <c r="AC25" s="4"/>
      <c r="AD25" s="30"/>
      <c r="IV25" s="17"/>
      <c r="IW25" s="17"/>
      <c r="IX25" s="17"/>
      <c r="IY25" s="17"/>
      <c r="IZ25" s="17"/>
      <c r="JA25" s="17"/>
    </row>
    <row r="26" customHeight="1" spans="1:261">
      <c r="A26" s="30" t="s">
        <v>35</v>
      </c>
      <c r="B26" s="30" t="s">
        <v>36</v>
      </c>
      <c r="C26" s="4">
        <v>2024</v>
      </c>
      <c r="D26" s="31" t="s">
        <v>37</v>
      </c>
      <c r="E26" s="31" t="s">
        <v>99</v>
      </c>
      <c r="F26" s="31" t="s">
        <v>100</v>
      </c>
      <c r="G26" s="32">
        <v>88</v>
      </c>
      <c r="H26" s="32">
        <v>0</v>
      </c>
      <c r="I26" s="32">
        <f>SUM(G26+H26)</f>
        <v>88</v>
      </c>
      <c r="J26" s="32">
        <f>_xlfn.XLOOKUP(F26,Sheet1!C5:C27,Sheet1!H5:H27)</f>
        <v>81.9803921568627</v>
      </c>
      <c r="K26" s="32">
        <v>0</v>
      </c>
      <c r="L26" s="32">
        <f>SUM(J26+K26)</f>
        <v>81.9803921568627</v>
      </c>
      <c r="M26" s="32">
        <v>85.35</v>
      </c>
      <c r="N26" s="32">
        <v>0</v>
      </c>
      <c r="O26" s="32">
        <v>85.35</v>
      </c>
      <c r="P26" s="32">
        <v>60</v>
      </c>
      <c r="Q26" s="32">
        <v>0</v>
      </c>
      <c r="R26" s="32">
        <f t="shared" si="0"/>
        <v>60</v>
      </c>
      <c r="S26" s="32">
        <v>60</v>
      </c>
      <c r="T26" s="32">
        <v>15</v>
      </c>
      <c r="U26" s="32">
        <f t="shared" si="1"/>
        <v>75</v>
      </c>
      <c r="V26" s="48">
        <f t="shared" si="2"/>
        <v>81.302794117647</v>
      </c>
      <c r="W26" s="49">
        <v>22</v>
      </c>
      <c r="X26" s="49">
        <v>20</v>
      </c>
      <c r="Y26" s="30" t="s">
        <v>40</v>
      </c>
      <c r="Z26" s="30">
        <v>48</v>
      </c>
      <c r="AA26" s="4"/>
      <c r="AB26" s="4"/>
      <c r="AC26" s="4"/>
      <c r="AD26" s="30"/>
      <c r="IV26" s="17"/>
      <c r="IW26" s="17"/>
      <c r="IX26" s="17"/>
      <c r="IY26" s="17"/>
      <c r="IZ26" s="17"/>
      <c r="JA26" s="17"/>
    </row>
    <row r="27" customHeight="1" spans="1:261">
      <c r="A27" s="30" t="s">
        <v>35</v>
      </c>
      <c r="B27" s="30" t="s">
        <v>36</v>
      </c>
      <c r="C27" s="4">
        <v>2024</v>
      </c>
      <c r="D27" s="31" t="s">
        <v>37</v>
      </c>
      <c r="E27" s="31" t="s">
        <v>101</v>
      </c>
      <c r="F27" s="31" t="s">
        <v>102</v>
      </c>
      <c r="G27" s="32">
        <v>88</v>
      </c>
      <c r="H27" s="32">
        <v>4.5</v>
      </c>
      <c r="I27" s="32">
        <f>SUM(G27+H27)</f>
        <v>92.5</v>
      </c>
      <c r="J27" s="32">
        <f>_xlfn.XLOOKUP(F27,Sheet1!C2:C24,Sheet1!H2:H24)</f>
        <v>78.4705882352941</v>
      </c>
      <c r="K27" s="32">
        <v>1.75</v>
      </c>
      <c r="L27" s="32">
        <f>SUM(J27+K27)</f>
        <v>80.2205882352941</v>
      </c>
      <c r="M27" s="32">
        <v>82.4</v>
      </c>
      <c r="N27" s="32">
        <v>10</v>
      </c>
      <c r="O27" s="32">
        <v>92.4</v>
      </c>
      <c r="P27" s="32">
        <v>60</v>
      </c>
      <c r="Q27" s="32">
        <v>4.5</v>
      </c>
      <c r="R27" s="32">
        <f t="shared" si="0"/>
        <v>64.5</v>
      </c>
      <c r="S27" s="32">
        <v>60</v>
      </c>
      <c r="T27" s="32">
        <v>19.5</v>
      </c>
      <c r="U27" s="32">
        <f t="shared" si="1"/>
        <v>79.5</v>
      </c>
      <c r="V27" s="48">
        <f t="shared" si="2"/>
        <v>81.2354411764706</v>
      </c>
      <c r="W27" s="49">
        <v>23</v>
      </c>
      <c r="X27" s="49">
        <v>38</v>
      </c>
      <c r="Y27" s="30" t="s">
        <v>103</v>
      </c>
      <c r="Z27" s="30">
        <v>48</v>
      </c>
      <c r="AA27" s="4"/>
      <c r="AB27" s="4" t="s">
        <v>61</v>
      </c>
      <c r="AC27" s="4"/>
      <c r="AD27" s="30"/>
      <c r="IV27" s="17"/>
      <c r="IW27" s="17"/>
      <c r="IX27" s="17"/>
      <c r="IY27" s="17"/>
      <c r="IZ27" s="17"/>
      <c r="JA27" s="17"/>
    </row>
    <row r="28" customHeight="1" spans="1:261">
      <c r="A28" s="30" t="s">
        <v>35</v>
      </c>
      <c r="B28" s="30" t="s">
        <v>36</v>
      </c>
      <c r="C28" s="4">
        <v>2024</v>
      </c>
      <c r="D28" s="31" t="s">
        <v>37</v>
      </c>
      <c r="E28" s="31" t="s">
        <v>104</v>
      </c>
      <c r="F28" s="31" t="s">
        <v>105</v>
      </c>
      <c r="G28" s="32">
        <v>88</v>
      </c>
      <c r="H28" s="32">
        <v>1.6</v>
      </c>
      <c r="I28" s="32">
        <f>SUM(G28+H28)</f>
        <v>89.6</v>
      </c>
      <c r="J28" s="32">
        <f>_xlfn.XLOOKUP(F28,Sheet1!C9:C31,Sheet1!H9:H31)</f>
        <v>79.421568627451</v>
      </c>
      <c r="K28" s="32">
        <v>1</v>
      </c>
      <c r="L28" s="32">
        <f>SUM(J28+K28)</f>
        <v>80.421568627451</v>
      </c>
      <c r="M28" s="32">
        <v>86.15</v>
      </c>
      <c r="N28" s="32">
        <v>0</v>
      </c>
      <c r="O28" s="32">
        <v>86.15</v>
      </c>
      <c r="P28" s="32">
        <v>60</v>
      </c>
      <c r="Q28" s="32">
        <v>14</v>
      </c>
      <c r="R28" s="32">
        <f t="shared" si="0"/>
        <v>74</v>
      </c>
      <c r="S28" s="32">
        <v>60</v>
      </c>
      <c r="T28" s="32">
        <v>17</v>
      </c>
      <c r="U28" s="32">
        <f t="shared" si="1"/>
        <v>77</v>
      </c>
      <c r="V28" s="48">
        <f t="shared" si="2"/>
        <v>81.1336764705882</v>
      </c>
      <c r="W28" s="49">
        <v>24</v>
      </c>
      <c r="X28" s="49">
        <v>35</v>
      </c>
      <c r="Y28" s="30" t="s">
        <v>103</v>
      </c>
      <c r="Z28" s="30">
        <v>48</v>
      </c>
      <c r="AA28" s="4"/>
      <c r="AB28" s="4"/>
      <c r="AC28" s="4"/>
      <c r="AD28" s="30"/>
      <c r="IV28" s="17"/>
      <c r="IW28" s="17"/>
      <c r="IX28" s="17"/>
      <c r="IY28" s="17"/>
      <c r="IZ28" s="17"/>
      <c r="JA28" s="17"/>
    </row>
    <row r="29" customHeight="1" spans="1:261">
      <c r="A29" s="30" t="s">
        <v>35</v>
      </c>
      <c r="B29" s="30" t="s">
        <v>36</v>
      </c>
      <c r="C29" s="4">
        <v>2024</v>
      </c>
      <c r="D29" s="31" t="s">
        <v>42</v>
      </c>
      <c r="E29" s="31" t="s">
        <v>106</v>
      </c>
      <c r="F29" s="31" t="s">
        <v>107</v>
      </c>
      <c r="G29" s="32">
        <v>88</v>
      </c>
      <c r="H29" s="32">
        <v>1.5</v>
      </c>
      <c r="I29" s="32">
        <f>G29+H29</f>
        <v>89.5</v>
      </c>
      <c r="J29" s="32">
        <v>81.1078431372549</v>
      </c>
      <c r="K29" s="40">
        <v>1</v>
      </c>
      <c r="L29" s="32">
        <f>J29+K29</f>
        <v>82.1078431372549</v>
      </c>
      <c r="M29" s="32">
        <v>84.05</v>
      </c>
      <c r="N29" s="32">
        <v>0</v>
      </c>
      <c r="O29" s="32">
        <f>M29+N29</f>
        <v>84.05</v>
      </c>
      <c r="P29" s="32">
        <v>60</v>
      </c>
      <c r="Q29" s="32">
        <v>0</v>
      </c>
      <c r="R29" s="32">
        <f t="shared" si="0"/>
        <v>60</v>
      </c>
      <c r="S29" s="32">
        <v>60</v>
      </c>
      <c r="T29" s="32">
        <v>0</v>
      </c>
      <c r="U29" s="32">
        <f t="shared" si="1"/>
        <v>60</v>
      </c>
      <c r="V29" s="48">
        <f t="shared" si="2"/>
        <v>80.7333823529412</v>
      </c>
      <c r="W29" s="49">
        <v>25</v>
      </c>
      <c r="X29" s="49">
        <v>26</v>
      </c>
      <c r="Y29" s="30" t="s">
        <v>40</v>
      </c>
      <c r="Z29" s="30">
        <v>48</v>
      </c>
      <c r="AA29" s="4"/>
      <c r="AB29" s="4"/>
      <c r="AC29" s="4"/>
      <c r="AD29" s="30"/>
      <c r="IV29" s="17"/>
      <c r="IW29" s="17"/>
      <c r="IX29" s="17"/>
      <c r="IY29" s="17"/>
      <c r="IZ29" s="17"/>
      <c r="JA29" s="17"/>
    </row>
    <row r="30" customHeight="1" spans="1:261">
      <c r="A30" s="30" t="s">
        <v>35</v>
      </c>
      <c r="B30" s="30" t="s">
        <v>36</v>
      </c>
      <c r="C30" s="4">
        <v>2024</v>
      </c>
      <c r="D30" s="31" t="s">
        <v>37</v>
      </c>
      <c r="E30" s="31" t="s">
        <v>108</v>
      </c>
      <c r="F30" s="31" t="s">
        <v>109</v>
      </c>
      <c r="G30" s="32">
        <v>88</v>
      </c>
      <c r="H30" s="32">
        <v>0.5</v>
      </c>
      <c r="I30" s="32">
        <f>SUM(G30+H30)</f>
        <v>88.5</v>
      </c>
      <c r="J30" s="32">
        <f>_xlfn.XLOOKUP(F30,Sheet1!C2:C24,Sheet1!H2:H24)</f>
        <v>80.5196078431373</v>
      </c>
      <c r="K30" s="32">
        <v>1</v>
      </c>
      <c r="L30" s="32">
        <f>SUM(J30+K30)</f>
        <v>81.5196078431373</v>
      </c>
      <c r="M30" s="32">
        <v>79.05</v>
      </c>
      <c r="N30" s="32">
        <v>0</v>
      </c>
      <c r="O30" s="32">
        <v>79.05</v>
      </c>
      <c r="P30" s="32">
        <v>60</v>
      </c>
      <c r="Q30" s="32">
        <v>0</v>
      </c>
      <c r="R30" s="32">
        <f t="shared" si="0"/>
        <v>60</v>
      </c>
      <c r="S30" s="32">
        <v>60</v>
      </c>
      <c r="T30" s="32">
        <v>15</v>
      </c>
      <c r="U30" s="32">
        <f t="shared" si="1"/>
        <v>75</v>
      </c>
      <c r="V30" s="48">
        <f t="shared" si="2"/>
        <v>80.692205882353</v>
      </c>
      <c r="W30" s="49">
        <v>26</v>
      </c>
      <c r="X30" s="49">
        <v>28</v>
      </c>
      <c r="Y30" s="30" t="s">
        <v>40</v>
      </c>
      <c r="Z30" s="30">
        <v>48</v>
      </c>
      <c r="AA30" s="4"/>
      <c r="AB30" s="4"/>
      <c r="AC30" s="4"/>
      <c r="AD30" s="30"/>
      <c r="IV30" s="17"/>
      <c r="IW30" s="17"/>
      <c r="IX30" s="17"/>
      <c r="IY30" s="17"/>
      <c r="IZ30" s="17"/>
      <c r="JA30" s="17"/>
    </row>
    <row r="31" customHeight="1" spans="1:261">
      <c r="A31" s="30" t="s">
        <v>35</v>
      </c>
      <c r="B31" s="30" t="s">
        <v>36</v>
      </c>
      <c r="C31" s="4">
        <v>2024</v>
      </c>
      <c r="D31" s="31" t="s">
        <v>37</v>
      </c>
      <c r="E31" s="31" t="s">
        <v>110</v>
      </c>
      <c r="F31" s="31" t="s">
        <v>111</v>
      </c>
      <c r="G31" s="32">
        <v>88</v>
      </c>
      <c r="H31" s="32">
        <v>2.5</v>
      </c>
      <c r="I31" s="32">
        <f>SUM(G31+H31)</f>
        <v>90.5</v>
      </c>
      <c r="J31" s="32">
        <f>_xlfn.XLOOKUP(F31,Sheet1!C11:C33,Sheet1!H11:H33)</f>
        <v>79.2941176470588</v>
      </c>
      <c r="K31" s="32">
        <v>1</v>
      </c>
      <c r="L31" s="32">
        <f>SUM(J31+K31)</f>
        <v>80.2941176470588</v>
      </c>
      <c r="M31" s="32">
        <v>73.65</v>
      </c>
      <c r="N31" s="32">
        <v>0</v>
      </c>
      <c r="O31" s="32">
        <v>73.65</v>
      </c>
      <c r="P31" s="32">
        <v>60</v>
      </c>
      <c r="Q31" s="32">
        <v>0</v>
      </c>
      <c r="R31" s="32">
        <f t="shared" si="0"/>
        <v>60</v>
      </c>
      <c r="S31" s="32">
        <v>60</v>
      </c>
      <c r="T31" s="32">
        <v>34.5</v>
      </c>
      <c r="U31" s="32">
        <f t="shared" si="1"/>
        <v>94.5</v>
      </c>
      <c r="V31" s="48">
        <f t="shared" si="2"/>
        <v>80.6780882352941</v>
      </c>
      <c r="W31" s="49">
        <v>27</v>
      </c>
      <c r="X31" s="49">
        <v>37</v>
      </c>
      <c r="Y31" s="30" t="s">
        <v>40</v>
      </c>
      <c r="Z31" s="30">
        <v>48</v>
      </c>
      <c r="AA31" s="4"/>
      <c r="AB31" s="4"/>
      <c r="AC31" s="4"/>
      <c r="AD31" s="30"/>
      <c r="IV31" s="17"/>
      <c r="IW31" s="17"/>
      <c r="IX31" s="17"/>
      <c r="IY31" s="17"/>
      <c r="IZ31" s="17"/>
      <c r="JA31" s="17"/>
    </row>
    <row r="32" customHeight="1" spans="1:261">
      <c r="A32" s="30" t="s">
        <v>35</v>
      </c>
      <c r="B32" s="30" t="s">
        <v>36</v>
      </c>
      <c r="C32" s="4">
        <v>2024</v>
      </c>
      <c r="D32" s="31" t="s">
        <v>42</v>
      </c>
      <c r="E32" s="31" t="s">
        <v>112</v>
      </c>
      <c r="F32" s="31" t="s">
        <v>113</v>
      </c>
      <c r="G32" s="32">
        <v>88</v>
      </c>
      <c r="H32" s="32">
        <v>0</v>
      </c>
      <c r="I32" s="32">
        <f>G32+H32</f>
        <v>88</v>
      </c>
      <c r="J32" s="32">
        <v>81.6176470588235</v>
      </c>
      <c r="K32" s="40">
        <v>1</v>
      </c>
      <c r="L32" s="32">
        <f>J32+K32</f>
        <v>82.6176470588235</v>
      </c>
      <c r="M32" s="32">
        <v>77.65</v>
      </c>
      <c r="N32" s="32">
        <v>0</v>
      </c>
      <c r="O32" s="32">
        <f>M32+N32</f>
        <v>77.65</v>
      </c>
      <c r="P32" s="32">
        <v>60</v>
      </c>
      <c r="Q32" s="32">
        <v>0</v>
      </c>
      <c r="R32" s="32">
        <f t="shared" si="0"/>
        <v>60</v>
      </c>
      <c r="S32" s="32">
        <v>60</v>
      </c>
      <c r="T32" s="32">
        <v>0</v>
      </c>
      <c r="U32" s="32">
        <f t="shared" si="1"/>
        <v>60</v>
      </c>
      <c r="V32" s="48">
        <f t="shared" si="2"/>
        <v>80.6457352941176</v>
      </c>
      <c r="W32" s="49">
        <v>28</v>
      </c>
      <c r="X32" s="49">
        <v>22</v>
      </c>
      <c r="Y32" s="30" t="s">
        <v>40</v>
      </c>
      <c r="Z32" s="30">
        <v>48</v>
      </c>
      <c r="AA32" s="4"/>
      <c r="AB32" s="4"/>
      <c r="AC32" s="4"/>
      <c r="AD32" s="30"/>
      <c r="IV32" s="17"/>
      <c r="IW32" s="17"/>
      <c r="IX32" s="17"/>
      <c r="IY32" s="17"/>
      <c r="IZ32" s="17"/>
      <c r="JA32" s="17"/>
    </row>
    <row r="33" customHeight="1" spans="1:261">
      <c r="A33" s="30" t="s">
        <v>35</v>
      </c>
      <c r="B33" s="30" t="s">
        <v>36</v>
      </c>
      <c r="C33" s="4">
        <v>2024</v>
      </c>
      <c r="D33" s="31" t="s">
        <v>37</v>
      </c>
      <c r="E33" s="31" t="s">
        <v>114</v>
      </c>
      <c r="F33" s="31" t="s">
        <v>115</v>
      </c>
      <c r="G33" s="32">
        <v>88</v>
      </c>
      <c r="H33" s="32">
        <v>0</v>
      </c>
      <c r="I33" s="32">
        <f>SUM(G33+H33)</f>
        <v>88</v>
      </c>
      <c r="J33" s="32">
        <f>_xlfn.XLOOKUP(F33,Sheet1!C2:C24,Sheet1!H2:H24)</f>
        <v>82.1204819277108</v>
      </c>
      <c r="K33" s="32">
        <v>1</v>
      </c>
      <c r="L33" s="32">
        <f>SUM(J33+K33)</f>
        <v>83.1204819277108</v>
      </c>
      <c r="M33" s="32">
        <v>69.5</v>
      </c>
      <c r="N33" s="32">
        <v>0</v>
      </c>
      <c r="O33" s="32">
        <v>69.5</v>
      </c>
      <c r="P33" s="32">
        <v>60</v>
      </c>
      <c r="Q33" s="32">
        <v>0</v>
      </c>
      <c r="R33" s="32">
        <f t="shared" si="0"/>
        <v>60</v>
      </c>
      <c r="S33" s="32">
        <v>60</v>
      </c>
      <c r="T33" s="32">
        <v>0</v>
      </c>
      <c r="U33" s="32">
        <f t="shared" si="1"/>
        <v>60</v>
      </c>
      <c r="V33" s="48">
        <f t="shared" si="2"/>
        <v>80.6153614457831</v>
      </c>
      <c r="W33" s="49">
        <v>29</v>
      </c>
      <c r="X33" s="49">
        <v>19</v>
      </c>
      <c r="Y33" s="30" t="s">
        <v>40</v>
      </c>
      <c r="Z33" s="30">
        <v>48</v>
      </c>
      <c r="AA33" s="4"/>
      <c r="AB33" s="4"/>
      <c r="AC33" s="4"/>
      <c r="AD33" s="30"/>
      <c r="IV33" s="17"/>
      <c r="IW33" s="17"/>
      <c r="IX33" s="17"/>
      <c r="IY33" s="17"/>
      <c r="IZ33" s="17"/>
      <c r="JA33" s="17"/>
    </row>
    <row r="34" customHeight="1" spans="1:261">
      <c r="A34" s="30" t="s">
        <v>35</v>
      </c>
      <c r="B34" s="30" t="s">
        <v>36</v>
      </c>
      <c r="C34" s="4">
        <v>2024</v>
      </c>
      <c r="D34" s="31" t="s">
        <v>37</v>
      </c>
      <c r="E34" s="31" t="s">
        <v>116</v>
      </c>
      <c r="F34" s="31" t="s">
        <v>117</v>
      </c>
      <c r="G34" s="32">
        <v>88</v>
      </c>
      <c r="H34" s="32">
        <v>1.9</v>
      </c>
      <c r="I34" s="32">
        <f>SUM(G34+H34)</f>
        <v>89.9</v>
      </c>
      <c r="J34" s="32">
        <f>_xlfn.XLOOKUP(F34,Sheet1!C12:C34,Sheet1!H12:H34)</f>
        <v>79.8921568627451</v>
      </c>
      <c r="K34" s="32">
        <v>1</v>
      </c>
      <c r="L34" s="32">
        <f>SUM(J34+K34)</f>
        <v>80.8921568627451</v>
      </c>
      <c r="M34" s="32">
        <v>63.25</v>
      </c>
      <c r="N34" s="32">
        <v>0</v>
      </c>
      <c r="O34" s="32">
        <v>63.25</v>
      </c>
      <c r="P34" s="32">
        <v>60</v>
      </c>
      <c r="Q34" s="32">
        <v>0</v>
      </c>
      <c r="R34" s="32">
        <f t="shared" si="0"/>
        <v>60</v>
      </c>
      <c r="S34" s="32">
        <v>60</v>
      </c>
      <c r="T34" s="32">
        <v>32.5</v>
      </c>
      <c r="U34" s="32">
        <f t="shared" si="1"/>
        <v>92.5</v>
      </c>
      <c r="V34" s="48">
        <f t="shared" si="2"/>
        <v>80.4466176470588</v>
      </c>
      <c r="W34" s="49">
        <v>30</v>
      </c>
      <c r="X34" s="49">
        <v>33</v>
      </c>
      <c r="Y34" s="30" t="s">
        <v>103</v>
      </c>
      <c r="Z34" s="30">
        <v>48</v>
      </c>
      <c r="AA34" s="4"/>
      <c r="AB34" s="4"/>
      <c r="AC34" s="4"/>
      <c r="AD34" s="30"/>
      <c r="IV34" s="17"/>
      <c r="IW34" s="17"/>
      <c r="IX34" s="17"/>
      <c r="IY34" s="17"/>
      <c r="IZ34" s="17"/>
      <c r="JA34" s="17"/>
    </row>
    <row r="35" customHeight="1" spans="1:261">
      <c r="A35" s="30" t="s">
        <v>35</v>
      </c>
      <c r="B35" s="30" t="s">
        <v>36</v>
      </c>
      <c r="C35" s="4">
        <v>2024</v>
      </c>
      <c r="D35" s="31" t="s">
        <v>37</v>
      </c>
      <c r="E35" s="31" t="s">
        <v>118</v>
      </c>
      <c r="F35" s="31" t="s">
        <v>119</v>
      </c>
      <c r="G35" s="32">
        <v>88</v>
      </c>
      <c r="H35" s="32">
        <v>0</v>
      </c>
      <c r="I35" s="32">
        <f>SUM(G35+H35)</f>
        <v>88</v>
      </c>
      <c r="J35" s="32">
        <f>_xlfn.XLOOKUP(F35,Sheet1!C4:C26,Sheet1!H4:H26)</f>
        <v>81.7745098039216</v>
      </c>
      <c r="K35" s="32">
        <v>0</v>
      </c>
      <c r="L35" s="32">
        <f>SUM(J35+K35)</f>
        <v>81.7745098039216</v>
      </c>
      <c r="M35" s="32">
        <v>78.65</v>
      </c>
      <c r="N35" s="32">
        <v>0</v>
      </c>
      <c r="O35" s="32">
        <v>78.65</v>
      </c>
      <c r="P35" s="32">
        <v>60</v>
      </c>
      <c r="Q35" s="32">
        <v>0</v>
      </c>
      <c r="R35" s="32">
        <f t="shared" si="0"/>
        <v>60</v>
      </c>
      <c r="S35" s="32">
        <v>60</v>
      </c>
      <c r="T35" s="32">
        <v>0</v>
      </c>
      <c r="U35" s="32">
        <f t="shared" si="1"/>
        <v>60</v>
      </c>
      <c r="V35" s="48">
        <f t="shared" si="2"/>
        <v>80.0633823529412</v>
      </c>
      <c r="W35" s="49">
        <v>31</v>
      </c>
      <c r="X35" s="49">
        <v>21</v>
      </c>
      <c r="Y35" s="30" t="s">
        <v>40</v>
      </c>
      <c r="Z35" s="30">
        <v>48</v>
      </c>
      <c r="AA35" s="4"/>
      <c r="AB35" s="4"/>
      <c r="AC35" s="4"/>
      <c r="AD35" s="30"/>
      <c r="IV35" s="17"/>
      <c r="IW35" s="17"/>
      <c r="IX35" s="17"/>
      <c r="IY35" s="17"/>
      <c r="IZ35" s="17"/>
      <c r="JA35" s="17"/>
    </row>
    <row r="36" customHeight="1" spans="1:261">
      <c r="A36" s="30" t="s">
        <v>35</v>
      </c>
      <c r="B36" s="30" t="s">
        <v>36</v>
      </c>
      <c r="C36" s="4">
        <v>2024</v>
      </c>
      <c r="D36" s="31" t="s">
        <v>37</v>
      </c>
      <c r="E36" s="31" t="s">
        <v>120</v>
      </c>
      <c r="F36" s="31" t="s">
        <v>121</v>
      </c>
      <c r="G36" s="32">
        <v>88</v>
      </c>
      <c r="H36" s="32">
        <v>0</v>
      </c>
      <c r="I36" s="32">
        <f>SUM(G36+H36)</f>
        <v>88</v>
      </c>
      <c r="J36" s="32">
        <f>_xlfn.XLOOKUP(F36,Sheet1!C4:C26,Sheet1!H4:H26)</f>
        <v>80.9509803921569</v>
      </c>
      <c r="K36" s="32">
        <v>0</v>
      </c>
      <c r="L36" s="32">
        <f>SUM(J36+K36)</f>
        <v>80.9509803921569</v>
      </c>
      <c r="M36" s="32">
        <v>75.7</v>
      </c>
      <c r="N36" s="32">
        <v>0</v>
      </c>
      <c r="O36" s="32">
        <v>75.7</v>
      </c>
      <c r="P36" s="32">
        <v>60</v>
      </c>
      <c r="Q36" s="32">
        <v>0</v>
      </c>
      <c r="R36" s="32">
        <f t="shared" si="0"/>
        <v>60</v>
      </c>
      <c r="S36" s="32">
        <v>60</v>
      </c>
      <c r="T36" s="32">
        <v>15</v>
      </c>
      <c r="U36" s="32">
        <f t="shared" si="1"/>
        <v>75</v>
      </c>
      <c r="V36" s="48">
        <f t="shared" si="2"/>
        <v>80.0482352941177</v>
      </c>
      <c r="W36" s="49">
        <v>32</v>
      </c>
      <c r="X36" s="49">
        <v>27</v>
      </c>
      <c r="Y36" s="30" t="s">
        <v>103</v>
      </c>
      <c r="Z36" s="30">
        <v>48</v>
      </c>
      <c r="AA36" s="4"/>
      <c r="AB36" s="4"/>
      <c r="AC36" s="4"/>
      <c r="AD36" s="30"/>
      <c r="IV36" s="17"/>
      <c r="IW36" s="17"/>
      <c r="IX36" s="17"/>
      <c r="IY36" s="17"/>
      <c r="IZ36" s="17"/>
      <c r="JA36" s="17"/>
    </row>
    <row r="37" customHeight="1" spans="1:261">
      <c r="A37" s="30" t="s">
        <v>35</v>
      </c>
      <c r="B37" s="30" t="s">
        <v>36</v>
      </c>
      <c r="C37" s="4">
        <v>2024</v>
      </c>
      <c r="D37" s="31" t="s">
        <v>37</v>
      </c>
      <c r="E37" s="31" t="s">
        <v>122</v>
      </c>
      <c r="F37" s="31" t="s">
        <v>123</v>
      </c>
      <c r="G37" s="32">
        <v>88</v>
      </c>
      <c r="H37" s="32">
        <v>0</v>
      </c>
      <c r="I37" s="32">
        <f>SUM(G37+H37)</f>
        <v>88</v>
      </c>
      <c r="J37" s="32">
        <f>_xlfn.XLOOKUP(F37,Sheet1!C3:C25,Sheet1!H3:H25)</f>
        <v>80.3333333333333</v>
      </c>
      <c r="K37" s="32">
        <v>0</v>
      </c>
      <c r="L37" s="32">
        <f>SUM(J37+K37)</f>
        <v>80.3333333333333</v>
      </c>
      <c r="M37" s="32">
        <v>73.7</v>
      </c>
      <c r="N37" s="32">
        <v>0</v>
      </c>
      <c r="O37" s="32">
        <v>73.7</v>
      </c>
      <c r="P37" s="32">
        <v>60</v>
      </c>
      <c r="Q37" s="32">
        <v>0</v>
      </c>
      <c r="R37" s="32">
        <f t="shared" si="0"/>
        <v>60</v>
      </c>
      <c r="S37" s="32">
        <v>60</v>
      </c>
      <c r="T37" s="32">
        <v>15</v>
      </c>
      <c r="U37" s="32">
        <f t="shared" si="1"/>
        <v>75</v>
      </c>
      <c r="V37" s="48">
        <f t="shared" si="2"/>
        <v>79.485</v>
      </c>
      <c r="W37" s="49">
        <v>33</v>
      </c>
      <c r="X37" s="49">
        <v>29</v>
      </c>
      <c r="Y37" s="30" t="s">
        <v>40</v>
      </c>
      <c r="Z37" s="30">
        <v>48</v>
      </c>
      <c r="AA37" s="4"/>
      <c r="AB37" s="4"/>
      <c r="AC37" s="4"/>
      <c r="AD37" s="30"/>
      <c r="IV37" s="17"/>
      <c r="IW37" s="17"/>
      <c r="IX37" s="17"/>
      <c r="IY37" s="17"/>
      <c r="IZ37" s="17"/>
      <c r="JA37" s="17"/>
    </row>
    <row r="38" customHeight="1" spans="1:261">
      <c r="A38" s="30" t="s">
        <v>35</v>
      </c>
      <c r="B38" s="30" t="s">
        <v>36</v>
      </c>
      <c r="C38" s="4">
        <v>2024</v>
      </c>
      <c r="D38" s="31" t="s">
        <v>42</v>
      </c>
      <c r="E38" s="31" t="s">
        <v>124</v>
      </c>
      <c r="F38" s="31" t="s">
        <v>125</v>
      </c>
      <c r="G38" s="32">
        <v>88</v>
      </c>
      <c r="H38" s="32">
        <v>0</v>
      </c>
      <c r="I38" s="32">
        <f>G38+H38</f>
        <v>88</v>
      </c>
      <c r="J38" s="32">
        <v>79.6470588235294</v>
      </c>
      <c r="K38" s="40">
        <v>1</v>
      </c>
      <c r="L38" s="32">
        <f>J38+K38</f>
        <v>80.6470588235294</v>
      </c>
      <c r="M38" s="32">
        <v>80.1</v>
      </c>
      <c r="N38" s="32">
        <v>0</v>
      </c>
      <c r="O38" s="32">
        <f>M38+N38</f>
        <v>80.1</v>
      </c>
      <c r="P38" s="32">
        <v>60</v>
      </c>
      <c r="Q38" s="32">
        <v>0</v>
      </c>
      <c r="R38" s="32">
        <f t="shared" si="0"/>
        <v>60</v>
      </c>
      <c r="S38" s="32">
        <v>60</v>
      </c>
      <c r="T38" s="32">
        <v>0</v>
      </c>
      <c r="U38" s="32">
        <f t="shared" si="1"/>
        <v>60</v>
      </c>
      <c r="V38" s="48">
        <f t="shared" si="2"/>
        <v>79.2902941176471</v>
      </c>
      <c r="W38" s="49">
        <v>34</v>
      </c>
      <c r="X38" s="49">
        <v>34</v>
      </c>
      <c r="Y38" s="30" t="s">
        <v>40</v>
      </c>
      <c r="Z38" s="30">
        <v>48</v>
      </c>
      <c r="AA38" s="4"/>
      <c r="AB38" s="4"/>
      <c r="AC38" s="4"/>
      <c r="AD38" s="30"/>
      <c r="IV38" s="17"/>
      <c r="IW38" s="17"/>
      <c r="IX38" s="17"/>
      <c r="IY38" s="17"/>
      <c r="IZ38" s="17"/>
      <c r="JA38" s="17"/>
    </row>
    <row r="39" customHeight="1" spans="1:261">
      <c r="A39" s="30" t="s">
        <v>35</v>
      </c>
      <c r="B39" s="30" t="s">
        <v>36</v>
      </c>
      <c r="C39" s="4">
        <v>2024</v>
      </c>
      <c r="D39" s="31" t="s">
        <v>42</v>
      </c>
      <c r="E39" s="31" t="s">
        <v>126</v>
      </c>
      <c r="F39" s="31" t="s">
        <v>127</v>
      </c>
      <c r="G39" s="32">
        <v>88</v>
      </c>
      <c r="H39" s="32">
        <v>1.5</v>
      </c>
      <c r="I39" s="32">
        <f>G39+H39</f>
        <v>89.5</v>
      </c>
      <c r="J39" s="32">
        <v>79.343137254902</v>
      </c>
      <c r="K39" s="40">
        <v>1</v>
      </c>
      <c r="L39" s="32">
        <f>J39+K39</f>
        <v>80.343137254902</v>
      </c>
      <c r="M39" s="32">
        <v>80.85</v>
      </c>
      <c r="N39" s="32">
        <v>0</v>
      </c>
      <c r="O39" s="32">
        <f>M39+N39</f>
        <v>80.85</v>
      </c>
      <c r="P39" s="32">
        <v>60</v>
      </c>
      <c r="Q39" s="32">
        <v>0</v>
      </c>
      <c r="R39" s="32">
        <f t="shared" si="0"/>
        <v>60</v>
      </c>
      <c r="S39" s="32">
        <v>60</v>
      </c>
      <c r="T39" s="32">
        <v>0</v>
      </c>
      <c r="U39" s="32">
        <f t="shared" si="1"/>
        <v>60</v>
      </c>
      <c r="V39" s="48">
        <f t="shared" si="2"/>
        <v>79.2498529411765</v>
      </c>
      <c r="W39" s="49">
        <v>35</v>
      </c>
      <c r="X39" s="49">
        <v>36</v>
      </c>
      <c r="Y39" s="30" t="s">
        <v>103</v>
      </c>
      <c r="Z39" s="30">
        <v>48</v>
      </c>
      <c r="AA39" s="4"/>
      <c r="AB39" s="4"/>
      <c r="AC39" s="4"/>
      <c r="AD39" s="30"/>
      <c r="IV39" s="17"/>
      <c r="IW39" s="17"/>
      <c r="IX39" s="17"/>
      <c r="IY39" s="17"/>
      <c r="IZ39" s="17"/>
      <c r="JA39" s="17"/>
    </row>
    <row r="40" customHeight="1" spans="1:261">
      <c r="A40" s="30" t="s">
        <v>35</v>
      </c>
      <c r="B40" s="30" t="s">
        <v>36</v>
      </c>
      <c r="C40" s="4">
        <v>2024</v>
      </c>
      <c r="D40" s="31" t="s">
        <v>42</v>
      </c>
      <c r="E40" s="31" t="s">
        <v>128</v>
      </c>
      <c r="F40" s="31" t="s">
        <v>129</v>
      </c>
      <c r="G40" s="32">
        <v>88</v>
      </c>
      <c r="H40" s="32">
        <v>0</v>
      </c>
      <c r="I40" s="32">
        <f>G40+H40</f>
        <v>88</v>
      </c>
      <c r="J40" s="32">
        <v>80.0963855421687</v>
      </c>
      <c r="K40" s="40">
        <v>1</v>
      </c>
      <c r="L40" s="32">
        <f>J40+K40</f>
        <v>81.0963855421687</v>
      </c>
      <c r="M40" s="32">
        <v>67.95</v>
      </c>
      <c r="N40" s="32">
        <v>0</v>
      </c>
      <c r="O40" s="32">
        <f>M40+N40</f>
        <v>67.95</v>
      </c>
      <c r="P40" s="32">
        <v>60</v>
      </c>
      <c r="Q40" s="32">
        <v>0</v>
      </c>
      <c r="R40" s="32">
        <f t="shared" si="0"/>
        <v>60</v>
      </c>
      <c r="S40" s="32">
        <v>60</v>
      </c>
      <c r="T40" s="32">
        <v>0</v>
      </c>
      <c r="U40" s="32">
        <f t="shared" si="1"/>
        <v>60</v>
      </c>
      <c r="V40" s="48">
        <f t="shared" si="2"/>
        <v>79.0197891566265</v>
      </c>
      <c r="W40" s="49">
        <v>36</v>
      </c>
      <c r="X40" s="49">
        <v>31</v>
      </c>
      <c r="Y40" s="30" t="s">
        <v>103</v>
      </c>
      <c r="Z40" s="30">
        <v>48</v>
      </c>
      <c r="AA40" s="4"/>
      <c r="AB40" s="4"/>
      <c r="AC40" s="4"/>
      <c r="AD40" s="30"/>
      <c r="IV40" s="17"/>
      <c r="IW40" s="17"/>
      <c r="IX40" s="17"/>
      <c r="IY40" s="17"/>
      <c r="IZ40" s="17"/>
      <c r="JA40" s="17"/>
    </row>
    <row r="41" customHeight="1" spans="1:261">
      <c r="A41" s="30" t="s">
        <v>35</v>
      </c>
      <c r="B41" s="30" t="s">
        <v>36</v>
      </c>
      <c r="C41" s="4">
        <v>2024</v>
      </c>
      <c r="D41" s="31" t="s">
        <v>42</v>
      </c>
      <c r="E41" s="31" t="s">
        <v>130</v>
      </c>
      <c r="F41" s="31" t="s">
        <v>131</v>
      </c>
      <c r="G41" s="32">
        <v>88</v>
      </c>
      <c r="H41" s="32">
        <v>2.1</v>
      </c>
      <c r="I41" s="32">
        <f>G41+H41</f>
        <v>90.1</v>
      </c>
      <c r="J41" s="32">
        <v>80.1764705882353</v>
      </c>
      <c r="K41" s="40">
        <v>0</v>
      </c>
      <c r="L41" s="32">
        <f>J41+K41</f>
        <v>80.1764705882353</v>
      </c>
      <c r="M41" s="32">
        <v>76.4</v>
      </c>
      <c r="N41" s="32">
        <v>0</v>
      </c>
      <c r="O41" s="32">
        <f>M41+N41</f>
        <v>76.4</v>
      </c>
      <c r="P41" s="32">
        <v>60</v>
      </c>
      <c r="Q41" s="32">
        <v>0</v>
      </c>
      <c r="R41" s="32">
        <f t="shared" si="0"/>
        <v>60</v>
      </c>
      <c r="S41" s="32">
        <v>60</v>
      </c>
      <c r="T41" s="32">
        <v>0</v>
      </c>
      <c r="U41" s="32">
        <f t="shared" si="1"/>
        <v>60</v>
      </c>
      <c r="V41" s="48">
        <f t="shared" si="2"/>
        <v>78.9623529411765</v>
      </c>
      <c r="W41" s="49">
        <v>37</v>
      </c>
      <c r="X41" s="49">
        <v>30</v>
      </c>
      <c r="Y41" s="30" t="s">
        <v>103</v>
      </c>
      <c r="Z41" s="30">
        <v>48</v>
      </c>
      <c r="AA41" s="4"/>
      <c r="AB41" s="4"/>
      <c r="AC41" s="4"/>
      <c r="AD41" s="30"/>
      <c r="IV41" s="17"/>
      <c r="IW41" s="17"/>
      <c r="IX41" s="17"/>
      <c r="IY41" s="17"/>
      <c r="IZ41" s="17"/>
      <c r="JA41" s="17"/>
    </row>
    <row r="42" customHeight="1" spans="1:261">
      <c r="A42" s="30" t="s">
        <v>35</v>
      </c>
      <c r="B42" s="30" t="s">
        <v>36</v>
      </c>
      <c r="C42" s="4">
        <v>2024</v>
      </c>
      <c r="D42" s="31" t="s">
        <v>42</v>
      </c>
      <c r="E42" s="31" t="s">
        <v>132</v>
      </c>
      <c r="F42" s="31" t="s">
        <v>133</v>
      </c>
      <c r="G42" s="32">
        <v>88</v>
      </c>
      <c r="H42" s="32">
        <v>2.2</v>
      </c>
      <c r="I42" s="32">
        <f>G42+H42</f>
        <v>90.2</v>
      </c>
      <c r="J42" s="32">
        <v>77.9019607843137</v>
      </c>
      <c r="K42" s="40">
        <v>1</v>
      </c>
      <c r="L42" s="32">
        <f>J42+K42</f>
        <v>78.9019607843137</v>
      </c>
      <c r="M42" s="32">
        <v>83.95</v>
      </c>
      <c r="N42" s="32">
        <v>0</v>
      </c>
      <c r="O42" s="32">
        <f>M42+N42</f>
        <v>83.95</v>
      </c>
      <c r="P42" s="32">
        <v>60</v>
      </c>
      <c r="Q42" s="32">
        <v>0</v>
      </c>
      <c r="R42" s="32">
        <f t="shared" si="0"/>
        <v>60</v>
      </c>
      <c r="S42" s="32">
        <v>60</v>
      </c>
      <c r="T42" s="32">
        <v>10</v>
      </c>
      <c r="U42" s="32">
        <f t="shared" si="1"/>
        <v>70</v>
      </c>
      <c r="V42" s="48">
        <f t="shared" si="2"/>
        <v>78.8939705882353</v>
      </c>
      <c r="W42" s="49">
        <v>38</v>
      </c>
      <c r="X42" s="49">
        <v>40</v>
      </c>
      <c r="Y42" s="30" t="s">
        <v>40</v>
      </c>
      <c r="Z42" s="30">
        <v>48</v>
      </c>
      <c r="AA42" s="4"/>
      <c r="AB42" s="4"/>
      <c r="AC42" s="4"/>
      <c r="AD42" s="30"/>
      <c r="IV42" s="17"/>
      <c r="IW42" s="17"/>
      <c r="IX42" s="17"/>
      <c r="IY42" s="17"/>
      <c r="IZ42" s="17"/>
      <c r="JA42" s="17"/>
    </row>
    <row r="43" customHeight="1" spans="1:261">
      <c r="A43" s="30" t="s">
        <v>35</v>
      </c>
      <c r="B43" s="30" t="s">
        <v>36</v>
      </c>
      <c r="C43" s="4">
        <v>2024</v>
      </c>
      <c r="D43" s="31" t="s">
        <v>37</v>
      </c>
      <c r="E43" s="31" t="s">
        <v>134</v>
      </c>
      <c r="F43" s="31" t="s">
        <v>135</v>
      </c>
      <c r="G43" s="32">
        <v>88</v>
      </c>
      <c r="H43" s="32">
        <v>3.2</v>
      </c>
      <c r="I43" s="32">
        <f>SUM(G43+H43)</f>
        <v>91.2</v>
      </c>
      <c r="J43" s="32">
        <f>_xlfn.XLOOKUP(F43,Sheet1!C10:C32,Sheet1!H10:H32)</f>
        <v>77.7647058823529</v>
      </c>
      <c r="K43" s="32">
        <v>0</v>
      </c>
      <c r="L43" s="32">
        <f>SUM(J43+K43)</f>
        <v>77.7647058823529</v>
      </c>
      <c r="M43" s="32">
        <v>84.525</v>
      </c>
      <c r="N43" s="32">
        <v>0</v>
      </c>
      <c r="O43" s="32">
        <v>84.525</v>
      </c>
      <c r="P43" s="32">
        <v>60</v>
      </c>
      <c r="Q43" s="32">
        <v>11</v>
      </c>
      <c r="R43" s="32">
        <f t="shared" si="0"/>
        <v>71</v>
      </c>
      <c r="S43" s="32">
        <v>60</v>
      </c>
      <c r="T43" s="32">
        <v>12</v>
      </c>
      <c r="U43" s="32">
        <f t="shared" si="1"/>
        <v>72</v>
      </c>
      <c r="V43" s="48">
        <f t="shared" si="2"/>
        <v>78.8197794117647</v>
      </c>
      <c r="W43" s="49">
        <v>39</v>
      </c>
      <c r="X43" s="49">
        <v>41</v>
      </c>
      <c r="Y43" s="30" t="s">
        <v>103</v>
      </c>
      <c r="Z43" s="30">
        <v>48</v>
      </c>
      <c r="AA43" s="4"/>
      <c r="AB43" s="4"/>
      <c r="AC43" s="4"/>
      <c r="AD43" s="30"/>
      <c r="IV43" s="17"/>
      <c r="IW43" s="17"/>
      <c r="IX43" s="17"/>
      <c r="IY43" s="17"/>
      <c r="IZ43" s="17"/>
      <c r="JA43" s="17"/>
    </row>
    <row r="44" customHeight="1" spans="1:261">
      <c r="A44" s="30" t="s">
        <v>35</v>
      </c>
      <c r="B44" s="30" t="s">
        <v>36</v>
      </c>
      <c r="C44" s="4">
        <v>2024</v>
      </c>
      <c r="D44" s="31" t="s">
        <v>37</v>
      </c>
      <c r="E44" s="31" t="s">
        <v>136</v>
      </c>
      <c r="F44" s="31" t="s">
        <v>137</v>
      </c>
      <c r="G44" s="32">
        <v>88</v>
      </c>
      <c r="H44" s="32">
        <v>0.6</v>
      </c>
      <c r="I44" s="32">
        <f>SUM(G44+H44)</f>
        <v>88.6</v>
      </c>
      <c r="J44" s="32">
        <f>_xlfn.XLOOKUP(F44,Sheet1!C2:C24,Sheet1!H2:H24)</f>
        <v>78.0379746835443</v>
      </c>
      <c r="K44" s="32">
        <v>1</v>
      </c>
      <c r="L44" s="32">
        <f>SUM(J44+K44)</f>
        <v>79.0379746835443</v>
      </c>
      <c r="M44" s="32">
        <v>73.2</v>
      </c>
      <c r="N44" s="32">
        <v>0</v>
      </c>
      <c r="O44" s="32">
        <v>73.2</v>
      </c>
      <c r="P44" s="32">
        <v>60</v>
      </c>
      <c r="Q44" s="32">
        <v>0</v>
      </c>
      <c r="R44" s="32">
        <f t="shared" si="0"/>
        <v>60</v>
      </c>
      <c r="S44" s="32">
        <v>60</v>
      </c>
      <c r="T44" s="32">
        <v>18.5</v>
      </c>
      <c r="U44" s="32">
        <f t="shared" si="1"/>
        <v>78.5</v>
      </c>
      <c r="V44" s="48">
        <f t="shared" si="2"/>
        <v>78.7234810126582</v>
      </c>
      <c r="W44" s="49">
        <v>40</v>
      </c>
      <c r="X44" s="49">
        <v>39</v>
      </c>
      <c r="Y44" s="30" t="s">
        <v>40</v>
      </c>
      <c r="Z44" s="30">
        <v>48</v>
      </c>
      <c r="AA44" s="4"/>
      <c r="AB44" s="4"/>
      <c r="AC44" s="4"/>
      <c r="AD44" s="30"/>
      <c r="IV44" s="17"/>
      <c r="IW44" s="17"/>
      <c r="IX44" s="17"/>
      <c r="IY44" s="17"/>
      <c r="IZ44" s="17"/>
      <c r="JA44" s="17"/>
    </row>
    <row r="45" customHeight="1" spans="1:261">
      <c r="A45" s="30" t="s">
        <v>35</v>
      </c>
      <c r="B45" s="30" t="s">
        <v>36</v>
      </c>
      <c r="C45" s="4">
        <v>2024</v>
      </c>
      <c r="D45" s="31" t="s">
        <v>37</v>
      </c>
      <c r="E45" s="31" t="s">
        <v>138</v>
      </c>
      <c r="F45" s="31" t="s">
        <v>139</v>
      </c>
      <c r="G45" s="32">
        <v>88</v>
      </c>
      <c r="H45" s="32">
        <v>0</v>
      </c>
      <c r="I45" s="32">
        <f>SUM(G45+H45)</f>
        <v>88</v>
      </c>
      <c r="J45" s="32">
        <f>_xlfn.XLOOKUP(F45,Sheet1!C3:C25,Sheet1!H3:H25)</f>
        <v>80.0882352941177</v>
      </c>
      <c r="K45" s="32">
        <v>0</v>
      </c>
      <c r="L45" s="32">
        <f>SUM(J45+K45)</f>
        <v>80.0882352941177</v>
      </c>
      <c r="M45" s="32">
        <v>74.5</v>
      </c>
      <c r="N45" s="32">
        <v>0</v>
      </c>
      <c r="O45" s="32">
        <v>74.5</v>
      </c>
      <c r="P45" s="32">
        <v>60</v>
      </c>
      <c r="Q45" s="32">
        <v>0</v>
      </c>
      <c r="R45" s="32">
        <f t="shared" si="0"/>
        <v>60</v>
      </c>
      <c r="S45" s="32">
        <v>60</v>
      </c>
      <c r="T45" s="32">
        <v>0</v>
      </c>
      <c r="U45" s="32">
        <f t="shared" si="1"/>
        <v>60</v>
      </c>
      <c r="V45" s="48">
        <f t="shared" si="2"/>
        <v>78.5911764705883</v>
      </c>
      <c r="W45" s="49">
        <v>41</v>
      </c>
      <c r="X45" s="49">
        <v>32</v>
      </c>
      <c r="Y45" s="30" t="s">
        <v>103</v>
      </c>
      <c r="Z45" s="30">
        <v>48</v>
      </c>
      <c r="AA45" s="4"/>
      <c r="AB45" s="4"/>
      <c r="AC45" s="4"/>
      <c r="AD45" s="30"/>
      <c r="IV45" s="17"/>
      <c r="IW45" s="17"/>
      <c r="IX45" s="17"/>
      <c r="IY45" s="17"/>
      <c r="IZ45" s="17"/>
      <c r="JA45" s="17"/>
    </row>
    <row r="46" customHeight="1" spans="1:261">
      <c r="A46" s="30" t="s">
        <v>35</v>
      </c>
      <c r="B46" s="30" t="s">
        <v>36</v>
      </c>
      <c r="C46" s="4">
        <v>2024</v>
      </c>
      <c r="D46" s="31" t="s">
        <v>42</v>
      </c>
      <c r="E46" s="31" t="s">
        <v>140</v>
      </c>
      <c r="F46" s="31" t="s">
        <v>141</v>
      </c>
      <c r="G46" s="32">
        <v>88</v>
      </c>
      <c r="H46" s="32">
        <v>2.2</v>
      </c>
      <c r="I46" s="32">
        <f>G46+H46</f>
        <v>90.2</v>
      </c>
      <c r="J46" s="32">
        <v>77.6176470588235</v>
      </c>
      <c r="K46" s="40">
        <v>0</v>
      </c>
      <c r="L46" s="32">
        <f>J46+K46</f>
        <v>77.6176470588235</v>
      </c>
      <c r="M46" s="32">
        <v>75.2</v>
      </c>
      <c r="N46" s="32">
        <v>0</v>
      </c>
      <c r="O46" s="32">
        <f>M46+N46</f>
        <v>75.2</v>
      </c>
      <c r="P46" s="32">
        <v>60</v>
      </c>
      <c r="Q46" s="32">
        <v>0</v>
      </c>
      <c r="R46" s="32">
        <f t="shared" si="0"/>
        <v>60</v>
      </c>
      <c r="S46" s="32">
        <v>60</v>
      </c>
      <c r="T46" s="32">
        <v>12</v>
      </c>
      <c r="U46" s="32">
        <f t="shared" si="1"/>
        <v>72</v>
      </c>
      <c r="V46" s="48">
        <f t="shared" si="2"/>
        <v>77.5932352941176</v>
      </c>
      <c r="W46" s="49">
        <v>42</v>
      </c>
      <c r="X46" s="49">
        <v>42</v>
      </c>
      <c r="Y46" s="30" t="s">
        <v>40</v>
      </c>
      <c r="Z46" s="30">
        <v>48</v>
      </c>
      <c r="AA46" s="4"/>
      <c r="AB46" s="4"/>
      <c r="AC46" s="4"/>
      <c r="AD46" s="30"/>
      <c r="IV46" s="17"/>
      <c r="IW46" s="17"/>
      <c r="IX46" s="17"/>
      <c r="IY46" s="17"/>
      <c r="IZ46" s="17"/>
      <c r="JA46" s="17"/>
    </row>
    <row r="47" customHeight="1" spans="1:261">
      <c r="A47" s="30" t="s">
        <v>35</v>
      </c>
      <c r="B47" s="30" t="s">
        <v>36</v>
      </c>
      <c r="C47" s="4">
        <v>2024</v>
      </c>
      <c r="D47" s="31" t="s">
        <v>37</v>
      </c>
      <c r="E47" s="31" t="s">
        <v>142</v>
      </c>
      <c r="F47" s="31" t="s">
        <v>143</v>
      </c>
      <c r="G47" s="32">
        <v>88</v>
      </c>
      <c r="H47" s="32">
        <v>0</v>
      </c>
      <c r="I47" s="32">
        <f>SUM(G47+H47)</f>
        <v>88</v>
      </c>
      <c r="J47" s="32">
        <f>_xlfn.XLOOKUP(F47,Sheet1!C6:C28,Sheet1!H6:H28)</f>
        <v>76.578431372549</v>
      </c>
      <c r="K47" s="32">
        <v>0</v>
      </c>
      <c r="L47" s="32">
        <f>SUM(J47+K47)</f>
        <v>76.578431372549</v>
      </c>
      <c r="M47" s="32">
        <v>81.85</v>
      </c>
      <c r="N47" s="32">
        <v>0</v>
      </c>
      <c r="O47" s="32">
        <v>81.85</v>
      </c>
      <c r="P47" s="32">
        <v>60</v>
      </c>
      <c r="Q47" s="32">
        <v>0</v>
      </c>
      <c r="R47" s="32">
        <f t="shared" si="0"/>
        <v>60</v>
      </c>
      <c r="S47" s="32">
        <v>60</v>
      </c>
      <c r="T47" s="32">
        <v>0</v>
      </c>
      <c r="U47" s="32">
        <f t="shared" si="1"/>
        <v>60</v>
      </c>
      <c r="V47" s="48">
        <f t="shared" si="2"/>
        <v>76.3263235294118</v>
      </c>
      <c r="W47" s="49">
        <v>43</v>
      </c>
      <c r="X47" s="49">
        <v>43</v>
      </c>
      <c r="Y47" s="30" t="s">
        <v>40</v>
      </c>
      <c r="Z47" s="30">
        <v>48</v>
      </c>
      <c r="AA47" s="4"/>
      <c r="AB47" s="4"/>
      <c r="AC47" s="4"/>
      <c r="AD47" s="30"/>
      <c r="IV47" s="17"/>
      <c r="IW47" s="17"/>
      <c r="IX47" s="17"/>
      <c r="IY47" s="17"/>
      <c r="IZ47" s="17"/>
      <c r="JA47" s="17"/>
    </row>
    <row r="48" customHeight="1" spans="1:261">
      <c r="A48" s="30" t="s">
        <v>35</v>
      </c>
      <c r="B48" s="30" t="s">
        <v>36</v>
      </c>
      <c r="C48" s="4">
        <v>2024</v>
      </c>
      <c r="D48" s="31" t="s">
        <v>42</v>
      </c>
      <c r="E48" s="31" t="s">
        <v>144</v>
      </c>
      <c r="F48" s="31" t="s">
        <v>145</v>
      </c>
      <c r="G48" s="32">
        <v>88</v>
      </c>
      <c r="H48" s="32">
        <v>1</v>
      </c>
      <c r="I48" s="32">
        <f>G48+H48</f>
        <v>89</v>
      </c>
      <c r="J48" s="32">
        <v>75.578431372549</v>
      </c>
      <c r="K48" s="40">
        <v>0</v>
      </c>
      <c r="L48" s="32">
        <f>J48+K48</f>
        <v>75.578431372549</v>
      </c>
      <c r="M48" s="32">
        <v>63.3</v>
      </c>
      <c r="N48" s="32">
        <v>0</v>
      </c>
      <c r="O48" s="32">
        <f>M48+N48</f>
        <v>63.3</v>
      </c>
      <c r="P48" s="32">
        <v>60</v>
      </c>
      <c r="Q48" s="32">
        <v>0</v>
      </c>
      <c r="R48" s="32">
        <f t="shared" si="0"/>
        <v>60</v>
      </c>
      <c r="S48" s="32">
        <v>60</v>
      </c>
      <c r="T48" s="32">
        <v>0</v>
      </c>
      <c r="U48" s="32">
        <f t="shared" si="1"/>
        <v>60</v>
      </c>
      <c r="V48" s="48">
        <f t="shared" si="2"/>
        <v>74.7488235294118</v>
      </c>
      <c r="W48" s="49">
        <v>44</v>
      </c>
      <c r="X48" s="49">
        <v>44</v>
      </c>
      <c r="Y48" s="30" t="s">
        <v>103</v>
      </c>
      <c r="Z48" s="30">
        <v>48</v>
      </c>
      <c r="AA48" s="4"/>
      <c r="AB48" s="4"/>
      <c r="AC48" s="4"/>
      <c r="AD48" s="30"/>
      <c r="IV48" s="17"/>
      <c r="IW48" s="17"/>
      <c r="IX48" s="17"/>
      <c r="IY48" s="17"/>
      <c r="IZ48" s="17"/>
      <c r="JA48" s="17"/>
    </row>
    <row r="49" customHeight="1" spans="1:261">
      <c r="A49" s="30" t="s">
        <v>35</v>
      </c>
      <c r="B49" s="30" t="s">
        <v>36</v>
      </c>
      <c r="C49" s="4">
        <v>2024</v>
      </c>
      <c r="D49" s="31" t="s">
        <v>42</v>
      </c>
      <c r="E49" s="31" t="s">
        <v>146</v>
      </c>
      <c r="F49" s="31" t="s">
        <v>147</v>
      </c>
      <c r="G49" s="32">
        <v>88</v>
      </c>
      <c r="H49" s="32">
        <v>0.5</v>
      </c>
      <c r="I49" s="32">
        <f>G49+H49</f>
        <v>88.5</v>
      </c>
      <c r="J49" s="32">
        <v>71.6666666666667</v>
      </c>
      <c r="K49" s="40">
        <v>1</v>
      </c>
      <c r="L49" s="32">
        <f>J49+K49</f>
        <v>72.6666666666667</v>
      </c>
      <c r="M49" s="32">
        <v>94.8</v>
      </c>
      <c r="N49" s="32">
        <v>0</v>
      </c>
      <c r="O49" s="32">
        <f>M49+N49</f>
        <v>94.8</v>
      </c>
      <c r="P49" s="32">
        <v>60</v>
      </c>
      <c r="Q49" s="32">
        <v>0</v>
      </c>
      <c r="R49" s="32">
        <f t="shared" si="0"/>
        <v>60</v>
      </c>
      <c r="S49" s="32">
        <v>60</v>
      </c>
      <c r="T49" s="32">
        <v>0</v>
      </c>
      <c r="U49" s="32">
        <f t="shared" si="1"/>
        <v>60</v>
      </c>
      <c r="V49" s="48">
        <f t="shared" si="2"/>
        <v>74.09</v>
      </c>
      <c r="W49" s="49">
        <v>45</v>
      </c>
      <c r="X49" s="49">
        <v>45</v>
      </c>
      <c r="Y49" s="30" t="s">
        <v>103</v>
      </c>
      <c r="Z49" s="30">
        <v>48</v>
      </c>
      <c r="AA49" s="4"/>
      <c r="AB49" s="4"/>
      <c r="AC49" s="4"/>
      <c r="AD49" s="30"/>
      <c r="IV49" s="17"/>
      <c r="IW49" s="17"/>
      <c r="IX49" s="17"/>
      <c r="IY49" s="17"/>
      <c r="IZ49" s="17"/>
      <c r="JA49" s="17"/>
    </row>
    <row r="50" customHeight="1" spans="1:261">
      <c r="A50" s="30" t="s">
        <v>35</v>
      </c>
      <c r="B50" s="30" t="s">
        <v>36</v>
      </c>
      <c r="C50" s="4">
        <v>2024</v>
      </c>
      <c r="D50" s="31" t="s">
        <v>42</v>
      </c>
      <c r="E50" s="31" t="s">
        <v>148</v>
      </c>
      <c r="F50" s="31" t="s">
        <v>149</v>
      </c>
      <c r="G50" s="32">
        <v>88</v>
      </c>
      <c r="H50" s="32">
        <v>0</v>
      </c>
      <c r="I50" s="32">
        <f>G50+H50</f>
        <v>88</v>
      </c>
      <c r="J50" s="32">
        <v>70.0980392156863</v>
      </c>
      <c r="K50" s="40">
        <v>0</v>
      </c>
      <c r="L50" s="32">
        <f>J50+K50</f>
        <v>70.0980392156863</v>
      </c>
      <c r="M50" s="32">
        <v>71.9</v>
      </c>
      <c r="N50" s="32">
        <v>0</v>
      </c>
      <c r="O50" s="32">
        <f>M50+N50</f>
        <v>71.9</v>
      </c>
      <c r="P50" s="32">
        <v>60</v>
      </c>
      <c r="Q50" s="32">
        <v>0</v>
      </c>
      <c r="R50" s="32">
        <f t="shared" si="0"/>
        <v>60</v>
      </c>
      <c r="S50" s="32">
        <v>60</v>
      </c>
      <c r="T50" s="32">
        <v>0</v>
      </c>
      <c r="U50" s="32">
        <f t="shared" si="1"/>
        <v>60</v>
      </c>
      <c r="V50" s="48">
        <f t="shared" si="2"/>
        <v>70.9685294117647</v>
      </c>
      <c r="W50" s="49">
        <v>46</v>
      </c>
      <c r="X50" s="49">
        <v>46</v>
      </c>
      <c r="Y50" s="30" t="s">
        <v>103</v>
      </c>
      <c r="Z50" s="30">
        <v>48</v>
      </c>
      <c r="AA50" s="4"/>
      <c r="AB50" s="4"/>
      <c r="AC50" s="4"/>
      <c r="AD50" s="30"/>
      <c r="IV50" s="17"/>
      <c r="IW50" s="17"/>
      <c r="IX50" s="17"/>
      <c r="IY50" s="17"/>
      <c r="IZ50" s="17"/>
      <c r="JA50" s="17"/>
    </row>
    <row r="51" customHeight="1" spans="1:261">
      <c r="A51" s="30" t="s">
        <v>35</v>
      </c>
      <c r="B51" s="30" t="s">
        <v>36</v>
      </c>
      <c r="C51" s="4">
        <v>2024</v>
      </c>
      <c r="D51" s="31" t="s">
        <v>37</v>
      </c>
      <c r="E51" s="31" t="s">
        <v>150</v>
      </c>
      <c r="F51" s="31" t="s">
        <v>151</v>
      </c>
      <c r="G51" s="32">
        <v>88</v>
      </c>
      <c r="H51" s="32">
        <v>0</v>
      </c>
      <c r="I51" s="32">
        <f>SUM(G51+H51)</f>
        <v>88</v>
      </c>
      <c r="J51" s="32">
        <f>_xlfn.XLOOKUP(F51,Sheet1!C8:C30,Sheet1!H8:H30)</f>
        <v>69.3823529411765</v>
      </c>
      <c r="K51" s="32">
        <v>0</v>
      </c>
      <c r="L51" s="32">
        <f>SUM(J51+K51)</f>
        <v>69.3823529411765</v>
      </c>
      <c r="M51" s="32">
        <v>69.775</v>
      </c>
      <c r="N51" s="32">
        <v>0</v>
      </c>
      <c r="O51" s="32">
        <v>69.775</v>
      </c>
      <c r="P51" s="32">
        <v>60</v>
      </c>
      <c r="Q51" s="32">
        <v>0</v>
      </c>
      <c r="R51" s="32">
        <f t="shared" si="0"/>
        <v>60</v>
      </c>
      <c r="S51" s="32">
        <v>60</v>
      </c>
      <c r="T51" s="32">
        <v>0</v>
      </c>
      <c r="U51" s="32">
        <f t="shared" si="1"/>
        <v>60</v>
      </c>
      <c r="V51" s="48">
        <f t="shared" si="2"/>
        <v>70.3255147058824</v>
      </c>
      <c r="W51" s="49">
        <v>47</v>
      </c>
      <c r="X51" s="49">
        <v>47</v>
      </c>
      <c r="Y51" s="30" t="s">
        <v>103</v>
      </c>
      <c r="Z51" s="30">
        <v>48</v>
      </c>
      <c r="AA51" s="4"/>
      <c r="AB51" s="4"/>
      <c r="AC51" s="4"/>
      <c r="AD51" s="30"/>
      <c r="IV51" s="17"/>
      <c r="IW51" s="17"/>
      <c r="IX51" s="17"/>
      <c r="IY51" s="17"/>
      <c r="IZ51" s="17"/>
      <c r="JA51" s="17"/>
    </row>
    <row r="52" customHeight="1" spans="1:261">
      <c r="A52" s="30" t="s">
        <v>35</v>
      </c>
      <c r="B52" s="30" t="s">
        <v>36</v>
      </c>
      <c r="C52" s="4">
        <v>2024</v>
      </c>
      <c r="D52" s="31" t="s">
        <v>37</v>
      </c>
      <c r="E52" s="31" t="s">
        <v>152</v>
      </c>
      <c r="F52" s="31" t="s">
        <v>153</v>
      </c>
      <c r="G52" s="32">
        <v>88</v>
      </c>
      <c r="H52" s="32">
        <v>0</v>
      </c>
      <c r="I52" s="32">
        <f>G52+H52</f>
        <v>88</v>
      </c>
      <c r="J52" s="32">
        <v>18.68</v>
      </c>
      <c r="K52" s="32">
        <v>0</v>
      </c>
      <c r="L52" s="32">
        <f>SUM(J52+K52)</f>
        <v>18.68</v>
      </c>
      <c r="M52" s="32">
        <v>68.8</v>
      </c>
      <c r="N52" s="32">
        <v>0</v>
      </c>
      <c r="O52" s="32">
        <v>68.8</v>
      </c>
      <c r="P52" s="32">
        <v>60</v>
      </c>
      <c r="Q52" s="32">
        <v>0</v>
      </c>
      <c r="R52" s="32">
        <f t="shared" si="0"/>
        <v>60</v>
      </c>
      <c r="S52" s="32">
        <v>60</v>
      </c>
      <c r="T52" s="32">
        <v>0</v>
      </c>
      <c r="U52" s="32">
        <f t="shared" si="1"/>
        <v>60</v>
      </c>
      <c r="V52" s="48">
        <f t="shared" si="2"/>
        <v>32.25</v>
      </c>
      <c r="W52" s="49">
        <v>48</v>
      </c>
      <c r="X52" s="49">
        <v>48</v>
      </c>
      <c r="Y52" s="30" t="s">
        <v>103</v>
      </c>
      <c r="Z52" s="30">
        <v>48</v>
      </c>
      <c r="AA52" s="4"/>
      <c r="AB52" s="4"/>
      <c r="AC52" s="4"/>
      <c r="AD52" s="30"/>
      <c r="IV52" s="17"/>
      <c r="IW52" s="17"/>
      <c r="IX52" s="17"/>
      <c r="IY52" s="17"/>
      <c r="IZ52" s="17"/>
      <c r="JA52" s="17"/>
    </row>
    <row r="53" customHeight="1" spans="1:24">
      <c r="A53" s="33" t="s">
        <v>154</v>
      </c>
      <c r="B53" s="34" t="s">
        <v>155</v>
      </c>
      <c r="D53" s="34"/>
      <c r="E53" s="34"/>
      <c r="F53" s="34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4"/>
      <c r="X53" s="34"/>
    </row>
    <row r="54" customHeight="1" spans="1:24">
      <c r="A54" s="36"/>
      <c r="B54" s="37" t="s">
        <v>156</v>
      </c>
      <c r="D54" s="34"/>
      <c r="E54" s="34"/>
      <c r="F54" s="34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4"/>
      <c r="X54" s="34"/>
    </row>
    <row r="55" customHeight="1" spans="1:24">
      <c r="A55" s="36"/>
      <c r="B55" s="34" t="s">
        <v>157</v>
      </c>
      <c r="D55" s="34"/>
      <c r="E55" s="34"/>
      <c r="F55" s="34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4"/>
      <c r="X55" s="34"/>
    </row>
    <row r="56" s="17" customFormat="1" ht="14" customHeight="1" spans="1:24">
      <c r="A56" s="36"/>
      <c r="B56" s="34" t="s">
        <v>158</v>
      </c>
      <c r="D56" s="34"/>
      <c r="E56" s="34"/>
      <c r="F56" s="34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4"/>
      <c r="X56" s="34"/>
    </row>
    <row r="57" s="17" customFormat="1" customHeight="1" spans="1:24">
      <c r="A57" s="38"/>
      <c r="B57" s="37" t="s">
        <v>159</v>
      </c>
      <c r="D57" s="34"/>
      <c r="E57" s="34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4"/>
      <c r="X57" s="34"/>
    </row>
    <row r="58" customHeight="1" spans="3:3">
      <c r="C58" s="17"/>
    </row>
    <row r="59" customHeight="1" spans="3:3">
      <c r="C59" s="17"/>
    </row>
    <row r="60" customHeight="1" spans="3:3">
      <c r="C60" s="17"/>
    </row>
    <row r="61" customHeight="1" spans="3:3">
      <c r="C61" s="17"/>
    </row>
    <row r="62" customHeight="1" spans="3:3">
      <c r="C62" s="17"/>
    </row>
    <row r="63" customHeight="1" spans="3:3">
      <c r="C63" s="17"/>
    </row>
    <row r="64" customHeight="1" spans="3:3">
      <c r="C64" s="17"/>
    </row>
    <row r="65" customHeight="1" spans="3:3">
      <c r="C65" s="17"/>
    </row>
    <row r="66" customHeight="1" spans="3:3">
      <c r="C66" s="17"/>
    </row>
    <row r="67" customHeight="1" spans="3:3">
      <c r="C67" s="17"/>
    </row>
  </sheetData>
  <autoFilter xmlns:etc="http://www.wps.cn/officeDocument/2017/etCustomData" ref="A4:JD57" etc:filterBottomFollowUsedRange="0">
    <extLst/>
  </autoFilter>
  <sortState ref="C5:AA52">
    <sortCondition ref="V5:V52" descending="1"/>
  </sortState>
  <dataValidations count="6">
    <dataValidation type="list" allowBlank="1" showInputMessage="1" showErrorMessage="1" sqref="U1:U3 U53:U65555 AA4:AA52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">
      <formula1>$CQ$8:$CQ$11</formula1>
    </dataValidation>
    <dataValidation type="list" allowBlank="1" showInputMessage="1" showErrorMessage="1" sqref="V53:V65555 AB9:AB52">
      <formula1>$CQ$7:$CQ$10</formula1>
    </dataValidation>
    <dataValidation type="list" allowBlank="1" showInputMessage="1" showErrorMessage="1" sqref="W1:W3 W53:W1048576 AC4:AC52">
      <formula1>"三好学生,三好学生标兵,优秀学生干部"</formula1>
    </dataValidation>
    <dataValidation type="list" allowBlank="1" showInputMessage="1" showErrorMessage="1" sqref="Y5:Y52">
      <formula1>"是,否"</formula1>
    </dataValidation>
    <dataValidation type="list" allowBlank="1" showInputMessage="1" showErrorMessage="1" sqref="AB5:AB8">
      <formula1>"学业进步奖,研究与创新奖,道德风尚奖,文体活动奖,社会工作奖"</formula1>
    </dataValidation>
  </dataValidations>
  <printOptions horizontalCentered="1" verticalCentered="1"/>
  <pageMargins left="0.708333333333333" right="0.708333333333333" top="0.47" bottom="0.47" header="0.51" footer="0.51"/>
  <pageSetup paperSize="9" scale="65" orientation="landscape"/>
  <headerFooter alignWithMargins="0" scaleWithDoc="0"/>
  <ignoredErrors>
    <ignoredError sqref="AA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D33" sqref="D33"/>
    </sheetView>
  </sheetViews>
  <sheetFormatPr defaultColWidth="10.6666666666667" defaultRowHeight="14.25" outlineLevelCol="7"/>
  <sheetData>
    <row r="1" spans="1:8">
      <c r="A1" s="11" t="s">
        <v>8</v>
      </c>
      <c r="B1" s="11" t="s">
        <v>9</v>
      </c>
      <c r="C1" s="11" t="s">
        <v>10</v>
      </c>
      <c r="D1" s="11" t="s">
        <v>160</v>
      </c>
      <c r="E1" s="12" t="s">
        <v>161</v>
      </c>
      <c r="F1" s="11" t="s">
        <v>162</v>
      </c>
      <c r="G1" s="11"/>
      <c r="H1" s="13"/>
    </row>
    <row r="2" spans="1:8">
      <c r="A2" s="14" t="s">
        <v>37</v>
      </c>
      <c r="B2" s="14" t="s">
        <v>152</v>
      </c>
      <c r="C2" s="14" t="s">
        <v>153</v>
      </c>
      <c r="D2" s="14" t="s">
        <v>163</v>
      </c>
      <c r="E2" s="12">
        <v>0</v>
      </c>
      <c r="F2" s="14">
        <v>2</v>
      </c>
      <c r="G2" s="14">
        <v>0</v>
      </c>
      <c r="H2" s="13">
        <v>18.6779661016949</v>
      </c>
    </row>
    <row r="3" spans="1:8">
      <c r="A3" s="14" t="s">
        <v>37</v>
      </c>
      <c r="B3" s="14" t="s">
        <v>136</v>
      </c>
      <c r="C3" s="14" t="s">
        <v>137</v>
      </c>
      <c r="D3" s="14" t="s">
        <v>163</v>
      </c>
      <c r="E3" s="12" t="s">
        <v>164</v>
      </c>
      <c r="F3" s="14">
        <v>2</v>
      </c>
      <c r="G3" s="14">
        <v>146</v>
      </c>
      <c r="H3" s="13">
        <v>78.0379746835443</v>
      </c>
    </row>
    <row r="4" spans="1:8">
      <c r="A4" s="14" t="s">
        <v>37</v>
      </c>
      <c r="B4" s="14" t="s">
        <v>138</v>
      </c>
      <c r="C4" s="14" t="s">
        <v>139</v>
      </c>
      <c r="D4" s="14" t="s">
        <v>165</v>
      </c>
      <c r="E4" s="12">
        <v>95</v>
      </c>
      <c r="F4" s="14">
        <v>3</v>
      </c>
      <c r="G4" s="14">
        <v>285</v>
      </c>
      <c r="H4" s="13">
        <v>80.0882352941177</v>
      </c>
    </row>
    <row r="5" spans="1:8">
      <c r="A5" s="14" t="s">
        <v>37</v>
      </c>
      <c r="B5" s="14" t="s">
        <v>101</v>
      </c>
      <c r="C5" s="14" t="s">
        <v>102</v>
      </c>
      <c r="D5" s="14" t="s">
        <v>165</v>
      </c>
      <c r="E5" s="12">
        <v>85</v>
      </c>
      <c r="F5" s="14">
        <v>3</v>
      </c>
      <c r="G5" s="14">
        <v>255</v>
      </c>
      <c r="H5" s="13">
        <v>78.4705882352941</v>
      </c>
    </row>
    <row r="6" spans="1:8">
      <c r="A6" s="14" t="s">
        <v>37</v>
      </c>
      <c r="B6" s="14" t="s">
        <v>46</v>
      </c>
      <c r="C6" s="14" t="s">
        <v>47</v>
      </c>
      <c r="D6" s="14" t="s">
        <v>165</v>
      </c>
      <c r="E6" s="12">
        <v>85</v>
      </c>
      <c r="F6" s="14">
        <v>3</v>
      </c>
      <c r="G6" s="14">
        <v>255</v>
      </c>
      <c r="H6" s="13">
        <v>86.6666666666667</v>
      </c>
    </row>
    <row r="7" spans="1:8">
      <c r="A7" s="14" t="s">
        <v>37</v>
      </c>
      <c r="B7" s="14" t="s">
        <v>114</v>
      </c>
      <c r="C7" s="14" t="s">
        <v>115</v>
      </c>
      <c r="D7" s="14" t="s">
        <v>166</v>
      </c>
      <c r="E7" s="12">
        <v>85</v>
      </c>
      <c r="F7" s="14">
        <v>1</v>
      </c>
      <c r="G7" s="14">
        <v>85</v>
      </c>
      <c r="H7" s="13">
        <v>82.1204819277108</v>
      </c>
    </row>
    <row r="8" spans="1:8">
      <c r="A8" s="14" t="s">
        <v>37</v>
      </c>
      <c r="B8" s="14" t="s">
        <v>99</v>
      </c>
      <c r="C8" s="14" t="s">
        <v>100</v>
      </c>
      <c r="D8" s="14" t="s">
        <v>165</v>
      </c>
      <c r="E8" s="12">
        <v>85</v>
      </c>
      <c r="F8" s="14">
        <v>3</v>
      </c>
      <c r="G8" s="14">
        <v>255</v>
      </c>
      <c r="H8" s="13">
        <v>81.9803921568627</v>
      </c>
    </row>
    <row r="9" spans="1:8">
      <c r="A9" s="14" t="s">
        <v>37</v>
      </c>
      <c r="B9" s="14" t="s">
        <v>108</v>
      </c>
      <c r="C9" s="14" t="s">
        <v>109</v>
      </c>
      <c r="D9" s="14" t="s">
        <v>165</v>
      </c>
      <c r="E9" s="12">
        <v>75</v>
      </c>
      <c r="F9" s="14">
        <v>3</v>
      </c>
      <c r="G9" s="14">
        <v>225</v>
      </c>
      <c r="H9" s="13">
        <v>80.5196078431373</v>
      </c>
    </row>
    <row r="10" spans="1:8">
      <c r="A10" s="14" t="s">
        <v>37</v>
      </c>
      <c r="B10" s="14" t="s">
        <v>142</v>
      </c>
      <c r="C10" s="14" t="s">
        <v>143</v>
      </c>
      <c r="D10" s="14" t="s">
        <v>165</v>
      </c>
      <c r="E10" s="12">
        <v>85</v>
      </c>
      <c r="F10" s="14">
        <v>3</v>
      </c>
      <c r="G10" s="14">
        <v>255</v>
      </c>
      <c r="H10" s="13">
        <v>76.578431372549</v>
      </c>
    </row>
    <row r="11" spans="1:8">
      <c r="A11" s="14" t="s">
        <v>37</v>
      </c>
      <c r="B11" s="14" t="s">
        <v>38</v>
      </c>
      <c r="C11" s="14" t="s">
        <v>39</v>
      </c>
      <c r="D11" s="14" t="s">
        <v>165</v>
      </c>
      <c r="E11" s="12">
        <v>95</v>
      </c>
      <c r="F11" s="14">
        <v>3</v>
      </c>
      <c r="G11" s="14">
        <v>285</v>
      </c>
      <c r="H11" s="13">
        <v>92.5686274509804</v>
      </c>
    </row>
    <row r="12" spans="1:8">
      <c r="A12" s="14" t="s">
        <v>37</v>
      </c>
      <c r="B12" s="14" t="s">
        <v>122</v>
      </c>
      <c r="C12" s="14" t="s">
        <v>123</v>
      </c>
      <c r="D12" s="14" t="s">
        <v>165</v>
      </c>
      <c r="E12" s="12">
        <v>85</v>
      </c>
      <c r="F12" s="14">
        <v>3</v>
      </c>
      <c r="G12" s="14">
        <v>255</v>
      </c>
      <c r="H12" s="13">
        <v>80.3333333333333</v>
      </c>
    </row>
    <row r="13" spans="1:8">
      <c r="A13" s="14" t="s">
        <v>37</v>
      </c>
      <c r="B13" s="14" t="s">
        <v>83</v>
      </c>
      <c r="C13" s="14" t="s">
        <v>84</v>
      </c>
      <c r="D13" s="14" t="s">
        <v>165</v>
      </c>
      <c r="E13" s="12">
        <v>95</v>
      </c>
      <c r="F13" s="14">
        <v>3</v>
      </c>
      <c r="G13" s="14">
        <v>285</v>
      </c>
      <c r="H13" s="13">
        <v>83.9117647058823</v>
      </c>
    </row>
    <row r="14" spans="1:8">
      <c r="A14" s="14" t="s">
        <v>37</v>
      </c>
      <c r="B14" s="14" t="s">
        <v>62</v>
      </c>
      <c r="C14" s="14" t="s">
        <v>63</v>
      </c>
      <c r="D14" s="14" t="s">
        <v>165</v>
      </c>
      <c r="E14" s="12">
        <v>95</v>
      </c>
      <c r="F14" s="14">
        <v>3</v>
      </c>
      <c r="G14" s="14">
        <v>285</v>
      </c>
      <c r="H14" s="13">
        <v>86.6764705882353</v>
      </c>
    </row>
    <row r="15" spans="1:8">
      <c r="A15" s="14" t="s">
        <v>37</v>
      </c>
      <c r="B15" s="14" t="s">
        <v>150</v>
      </c>
      <c r="C15" s="14" t="s">
        <v>151</v>
      </c>
      <c r="D15" s="14" t="s">
        <v>165</v>
      </c>
      <c r="E15" s="12">
        <v>85</v>
      </c>
      <c r="F15" s="14">
        <v>3</v>
      </c>
      <c r="G15" s="14">
        <v>255</v>
      </c>
      <c r="H15" s="13">
        <v>69.3823529411765</v>
      </c>
    </row>
    <row r="16" spans="1:8">
      <c r="A16" s="14" t="s">
        <v>37</v>
      </c>
      <c r="B16" s="14" t="s">
        <v>74</v>
      </c>
      <c r="C16" s="14" t="s">
        <v>75</v>
      </c>
      <c r="D16" s="14" t="s">
        <v>165</v>
      </c>
      <c r="E16" s="12">
        <v>95</v>
      </c>
      <c r="F16" s="14">
        <v>3</v>
      </c>
      <c r="G16" s="14">
        <v>285</v>
      </c>
      <c r="H16" s="13">
        <v>84.0588235294118</v>
      </c>
    </row>
    <row r="17" spans="1:8">
      <c r="A17" s="14" t="s">
        <v>37</v>
      </c>
      <c r="B17" s="14" t="s">
        <v>118</v>
      </c>
      <c r="C17" s="14" t="s">
        <v>119</v>
      </c>
      <c r="D17" s="14" t="s">
        <v>165</v>
      </c>
      <c r="E17" s="12">
        <v>85</v>
      </c>
      <c r="F17" s="14">
        <v>3</v>
      </c>
      <c r="G17" s="14">
        <v>255</v>
      </c>
      <c r="H17" s="13">
        <v>81.7745098039216</v>
      </c>
    </row>
    <row r="18" spans="1:8">
      <c r="A18" s="14" t="s">
        <v>37</v>
      </c>
      <c r="B18" s="14" t="s">
        <v>110</v>
      </c>
      <c r="C18" s="14" t="s">
        <v>111</v>
      </c>
      <c r="D18" s="14" t="s">
        <v>165</v>
      </c>
      <c r="E18" s="12">
        <v>95</v>
      </c>
      <c r="F18" s="14">
        <v>3</v>
      </c>
      <c r="G18" s="14">
        <v>285</v>
      </c>
      <c r="H18" s="13">
        <v>79.2941176470588</v>
      </c>
    </row>
    <row r="19" spans="1:8">
      <c r="A19" s="14" t="s">
        <v>37</v>
      </c>
      <c r="B19" s="14" t="s">
        <v>66</v>
      </c>
      <c r="C19" s="14" t="s">
        <v>67</v>
      </c>
      <c r="D19" s="14" t="s">
        <v>165</v>
      </c>
      <c r="E19" s="12">
        <v>95</v>
      </c>
      <c r="F19" s="14">
        <v>3</v>
      </c>
      <c r="G19" s="14">
        <v>285</v>
      </c>
      <c r="H19" s="13">
        <v>88.3039215686274</v>
      </c>
    </row>
    <row r="20" spans="1:8">
      <c r="A20" s="14" t="s">
        <v>37</v>
      </c>
      <c r="B20" s="14" t="s">
        <v>116</v>
      </c>
      <c r="C20" s="14" t="s">
        <v>117</v>
      </c>
      <c r="D20" s="14" t="s">
        <v>165</v>
      </c>
      <c r="E20" s="12">
        <v>95</v>
      </c>
      <c r="F20" s="14">
        <v>3</v>
      </c>
      <c r="G20" s="14">
        <v>285</v>
      </c>
      <c r="H20" s="13">
        <v>79.8921568627451</v>
      </c>
    </row>
    <row r="21" spans="1:8">
      <c r="A21" s="14" t="s">
        <v>37</v>
      </c>
      <c r="B21" s="14" t="s">
        <v>85</v>
      </c>
      <c r="C21" s="14" t="s">
        <v>86</v>
      </c>
      <c r="D21" s="14" t="s">
        <v>165</v>
      </c>
      <c r="E21" s="12">
        <v>95</v>
      </c>
      <c r="F21" s="14">
        <v>3</v>
      </c>
      <c r="G21" s="14">
        <v>285</v>
      </c>
      <c r="H21" s="13">
        <v>81.2549019607843</v>
      </c>
    </row>
    <row r="22" spans="1:8">
      <c r="A22" s="14" t="s">
        <v>37</v>
      </c>
      <c r="B22" s="14" t="s">
        <v>104</v>
      </c>
      <c r="C22" s="14" t="s">
        <v>105</v>
      </c>
      <c r="D22" s="14" t="s">
        <v>165</v>
      </c>
      <c r="E22" s="12">
        <v>85</v>
      </c>
      <c r="F22" s="14">
        <v>3</v>
      </c>
      <c r="G22" s="14">
        <v>255</v>
      </c>
      <c r="H22" s="13">
        <v>79.421568627451</v>
      </c>
    </row>
    <row r="23" spans="1:8">
      <c r="A23" s="14" t="s">
        <v>37</v>
      </c>
      <c r="B23" s="14" t="s">
        <v>120</v>
      </c>
      <c r="C23" s="14" t="s">
        <v>121</v>
      </c>
      <c r="D23" s="14" t="s">
        <v>165</v>
      </c>
      <c r="E23" s="12">
        <v>85</v>
      </c>
      <c r="F23" s="14">
        <v>3</v>
      </c>
      <c r="G23" s="14">
        <v>255</v>
      </c>
      <c r="H23" s="13">
        <v>80.9509803921569</v>
      </c>
    </row>
    <row r="24" spans="1:8">
      <c r="A24" s="14" t="s">
        <v>37</v>
      </c>
      <c r="B24" s="14" t="s">
        <v>134</v>
      </c>
      <c r="C24" s="14" t="s">
        <v>135</v>
      </c>
      <c r="D24" s="14" t="s">
        <v>165</v>
      </c>
      <c r="E24" s="12">
        <v>95</v>
      </c>
      <c r="F24" s="14">
        <v>3</v>
      </c>
      <c r="G24" s="14">
        <v>285</v>
      </c>
      <c r="H24" s="13">
        <v>77.7647058823529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M21" sqref="M21"/>
    </sheetView>
  </sheetViews>
  <sheetFormatPr defaultColWidth="9" defaultRowHeight="14.25" outlineLevelCol="5"/>
  <cols>
    <col min="1" max="1" width="17.1666666666667" customWidth="1"/>
    <col min="2" max="2" width="14.5" customWidth="1"/>
    <col min="3" max="4" width="15.1666666666667" customWidth="1"/>
    <col min="5" max="5" width="12.6666666666667" customWidth="1"/>
    <col min="6" max="6" width="14.3333333333333" customWidth="1"/>
  </cols>
  <sheetData>
    <row r="1" ht="27" spans="1:6">
      <c r="A1" s="1" t="s">
        <v>6</v>
      </c>
      <c r="B1" s="2" t="s">
        <v>7</v>
      </c>
      <c r="C1" s="2" t="s">
        <v>8</v>
      </c>
      <c r="D1" s="2" t="s">
        <v>31</v>
      </c>
      <c r="E1" s="2" t="s">
        <v>32</v>
      </c>
      <c r="F1" s="3" t="s">
        <v>33</v>
      </c>
    </row>
    <row r="2" spans="1:6">
      <c r="A2" s="4" t="s">
        <v>36</v>
      </c>
      <c r="B2" s="4">
        <v>2022</v>
      </c>
      <c r="C2" s="4" t="s">
        <v>167</v>
      </c>
      <c r="D2" s="4" t="s">
        <v>41</v>
      </c>
      <c r="E2" s="4" t="s">
        <v>168</v>
      </c>
      <c r="F2" s="5" t="s">
        <v>169</v>
      </c>
    </row>
    <row r="3" spans="1:6">
      <c r="A3" s="4" t="s">
        <v>170</v>
      </c>
      <c r="B3" s="4">
        <v>2023</v>
      </c>
      <c r="C3" s="4" t="s">
        <v>171</v>
      </c>
      <c r="D3" s="4" t="s">
        <v>48</v>
      </c>
      <c r="E3" s="4" t="s">
        <v>51</v>
      </c>
      <c r="F3" s="5" t="s">
        <v>172</v>
      </c>
    </row>
    <row r="4" spans="1:6">
      <c r="A4" s="4" t="s">
        <v>173</v>
      </c>
      <c r="B4" s="4">
        <v>2024</v>
      </c>
      <c r="C4" s="4" t="s">
        <v>174</v>
      </c>
      <c r="D4" s="4" t="s">
        <v>70</v>
      </c>
      <c r="E4" s="4" t="s">
        <v>56</v>
      </c>
      <c r="F4" s="5" t="s">
        <v>45</v>
      </c>
    </row>
    <row r="5" spans="1:6">
      <c r="A5" s="4" t="s">
        <v>175</v>
      </c>
      <c r="B5" s="4">
        <v>2021</v>
      </c>
      <c r="C5" s="4" t="s">
        <v>176</v>
      </c>
      <c r="D5" s="4" t="s">
        <v>64</v>
      </c>
      <c r="E5" s="4" t="s">
        <v>61</v>
      </c>
      <c r="F5" s="6"/>
    </row>
    <row r="6" ht="22.5" spans="1:6">
      <c r="A6" s="4" t="s">
        <v>177</v>
      </c>
      <c r="B6" s="4"/>
      <c r="C6" s="4" t="s">
        <v>37</v>
      </c>
      <c r="D6" s="4" t="s">
        <v>73</v>
      </c>
      <c r="E6" s="4" t="s">
        <v>65</v>
      </c>
      <c r="F6" s="6"/>
    </row>
    <row r="7" spans="1:6">
      <c r="A7" s="4" t="s">
        <v>178</v>
      </c>
      <c r="B7" s="4"/>
      <c r="C7" s="4" t="s">
        <v>42</v>
      </c>
      <c r="D7" s="4" t="s">
        <v>76</v>
      </c>
      <c r="E7" s="7"/>
      <c r="F7" s="6"/>
    </row>
    <row r="8" spans="1:6">
      <c r="A8" s="4" t="s">
        <v>179</v>
      </c>
      <c r="B8" s="4"/>
      <c r="C8" s="4" t="s">
        <v>180</v>
      </c>
      <c r="D8" s="7"/>
      <c r="E8" s="7"/>
      <c r="F8" s="6"/>
    </row>
    <row r="9" ht="22.5" spans="1:6">
      <c r="A9" s="4" t="s">
        <v>181</v>
      </c>
      <c r="B9" s="4"/>
      <c r="C9" s="4" t="s">
        <v>182</v>
      </c>
      <c r="D9" s="7"/>
      <c r="E9" s="7"/>
      <c r="F9" s="6"/>
    </row>
    <row r="10" spans="1:6">
      <c r="A10" s="4" t="s">
        <v>183</v>
      </c>
      <c r="B10" s="4"/>
      <c r="C10" s="4" t="s">
        <v>184</v>
      </c>
      <c r="D10" s="7"/>
      <c r="E10" s="7"/>
      <c r="F10" s="6"/>
    </row>
    <row r="11" ht="22.5" spans="1:6">
      <c r="A11" s="4" t="s">
        <v>185</v>
      </c>
      <c r="B11" s="4"/>
      <c r="C11" s="4" t="s">
        <v>186</v>
      </c>
      <c r="D11" s="7"/>
      <c r="E11" s="7"/>
      <c r="F11" s="6"/>
    </row>
    <row r="12" spans="1:6">
      <c r="A12" s="4" t="s">
        <v>187</v>
      </c>
      <c r="B12" s="4"/>
      <c r="C12" s="4" t="s">
        <v>188</v>
      </c>
      <c r="D12" s="7"/>
      <c r="E12" s="7"/>
      <c r="F12" s="6"/>
    </row>
    <row r="13" spans="1:6">
      <c r="A13" s="4"/>
      <c r="B13" s="4"/>
      <c r="C13" s="4" t="s">
        <v>189</v>
      </c>
      <c r="D13" s="7"/>
      <c r="E13" s="7"/>
      <c r="F13" s="6"/>
    </row>
    <row r="14" spans="1:6">
      <c r="A14" s="4"/>
      <c r="B14" s="4"/>
      <c r="C14" s="4" t="s">
        <v>190</v>
      </c>
      <c r="D14" s="7"/>
      <c r="E14" s="7"/>
      <c r="F14" s="6"/>
    </row>
    <row r="15" spans="1:6">
      <c r="A15" s="4"/>
      <c r="B15" s="4"/>
      <c r="C15" s="4" t="s">
        <v>191</v>
      </c>
      <c r="D15" s="7"/>
      <c r="E15" s="7"/>
      <c r="F15" s="6"/>
    </row>
    <row r="16" spans="1:6">
      <c r="A16" s="4"/>
      <c r="B16" s="4"/>
      <c r="C16" s="4" t="s">
        <v>192</v>
      </c>
      <c r="D16" s="7"/>
      <c r="E16" s="7"/>
      <c r="F16" s="6"/>
    </row>
    <row r="17" spans="1:6">
      <c r="A17" s="4"/>
      <c r="B17" s="4"/>
      <c r="C17" s="4" t="s">
        <v>193</v>
      </c>
      <c r="D17" s="7"/>
      <c r="E17" s="7"/>
      <c r="F17" s="6"/>
    </row>
    <row r="18" spans="1:6">
      <c r="A18" s="4"/>
      <c r="B18" s="4"/>
      <c r="C18" s="4" t="s">
        <v>194</v>
      </c>
      <c r="D18" s="7"/>
      <c r="E18" s="7"/>
      <c r="F18" s="6"/>
    </row>
    <row r="19" spans="1:6">
      <c r="A19" s="4"/>
      <c r="B19" s="4"/>
      <c r="C19" s="4" t="s">
        <v>195</v>
      </c>
      <c r="D19" s="7"/>
      <c r="E19" s="7"/>
      <c r="F19" s="6"/>
    </row>
    <row r="20" spans="1:6">
      <c r="A20" s="4"/>
      <c r="B20" s="4"/>
      <c r="C20" s="4" t="s">
        <v>196</v>
      </c>
      <c r="D20" s="7"/>
      <c r="E20" s="7"/>
      <c r="F20" s="6"/>
    </row>
    <row r="21" spans="1:6">
      <c r="A21" s="4"/>
      <c r="B21" s="4"/>
      <c r="C21" s="4" t="s">
        <v>197</v>
      </c>
      <c r="D21" s="7"/>
      <c r="E21" s="7"/>
      <c r="F21" s="6"/>
    </row>
    <row r="22" spans="1:6">
      <c r="A22" s="4"/>
      <c r="B22" s="4"/>
      <c r="C22" s="4" t="s">
        <v>198</v>
      </c>
      <c r="D22" s="7"/>
      <c r="E22" s="7"/>
      <c r="F22" s="6"/>
    </row>
    <row r="23" spans="1:6">
      <c r="A23" s="4"/>
      <c r="B23" s="4"/>
      <c r="C23" s="4" t="s">
        <v>199</v>
      </c>
      <c r="D23" s="7"/>
      <c r="E23" s="7"/>
      <c r="F23" s="6"/>
    </row>
    <row r="24" spans="1:6">
      <c r="A24" s="4"/>
      <c r="B24" s="4"/>
      <c r="C24" s="4" t="s">
        <v>200</v>
      </c>
      <c r="D24" s="7"/>
      <c r="E24" s="7"/>
      <c r="F24" s="6"/>
    </row>
    <row r="25" spans="1:6">
      <c r="A25" s="4"/>
      <c r="B25" s="4"/>
      <c r="C25" s="4" t="s">
        <v>201</v>
      </c>
      <c r="D25" s="7"/>
      <c r="E25" s="7"/>
      <c r="F25" s="6"/>
    </row>
    <row r="26" spans="1:6">
      <c r="A26" s="4"/>
      <c r="B26" s="4"/>
      <c r="C26" s="4" t="s">
        <v>202</v>
      </c>
      <c r="D26" s="7"/>
      <c r="E26" s="7"/>
      <c r="F26" s="6"/>
    </row>
    <row r="27" spans="1:6">
      <c r="A27" s="4"/>
      <c r="B27" s="4"/>
      <c r="C27" s="4" t="s">
        <v>203</v>
      </c>
      <c r="D27" s="7"/>
      <c r="E27" s="7"/>
      <c r="F27" s="6"/>
    </row>
    <row r="28" spans="1:6">
      <c r="A28" s="4"/>
      <c r="B28" s="4"/>
      <c r="C28" s="4" t="s">
        <v>204</v>
      </c>
      <c r="D28" s="7"/>
      <c r="E28" s="7"/>
      <c r="F28" s="6"/>
    </row>
    <row r="29" spans="1:6">
      <c r="A29" s="4"/>
      <c r="B29" s="4"/>
      <c r="C29" s="4" t="s">
        <v>205</v>
      </c>
      <c r="D29" s="7"/>
      <c r="E29" s="7"/>
      <c r="F29" s="6"/>
    </row>
    <row r="30" spans="1:6">
      <c r="A30" s="4"/>
      <c r="B30" s="4"/>
      <c r="C30" s="4" t="s">
        <v>206</v>
      </c>
      <c r="D30" s="7"/>
      <c r="E30" s="7"/>
      <c r="F30" s="6"/>
    </row>
    <row r="31" spans="1:6">
      <c r="A31" s="4"/>
      <c r="B31" s="4"/>
      <c r="C31" s="4" t="s">
        <v>207</v>
      </c>
      <c r="D31" s="7"/>
      <c r="E31" s="7"/>
      <c r="F31" s="6"/>
    </row>
    <row r="32" spans="1:6">
      <c r="A32" s="4"/>
      <c r="B32" s="4"/>
      <c r="C32" s="4" t="s">
        <v>208</v>
      </c>
      <c r="D32" s="7"/>
      <c r="E32" s="7"/>
      <c r="F32" s="6"/>
    </row>
    <row r="33" spans="1:6">
      <c r="A33" s="4"/>
      <c r="B33" s="4"/>
      <c r="C33" s="4" t="s">
        <v>209</v>
      </c>
      <c r="D33" s="7"/>
      <c r="E33" s="7"/>
      <c r="F33" s="6"/>
    </row>
    <row r="34" spans="1:6">
      <c r="A34" s="4"/>
      <c r="B34" s="4"/>
      <c r="C34" s="4" t="s">
        <v>210</v>
      </c>
      <c r="D34" s="7"/>
      <c r="E34" s="7"/>
      <c r="F34" s="6"/>
    </row>
    <row r="35" spans="1:6">
      <c r="A35" s="4"/>
      <c r="B35" s="4"/>
      <c r="C35" s="4" t="s">
        <v>211</v>
      </c>
      <c r="D35" s="7"/>
      <c r="E35" s="7"/>
      <c r="F35" s="6"/>
    </row>
    <row r="36" spans="1:6">
      <c r="A36" s="4"/>
      <c r="B36" s="4"/>
      <c r="C36" s="4" t="s">
        <v>212</v>
      </c>
      <c r="D36" s="7"/>
      <c r="E36" s="7"/>
      <c r="F36" s="6"/>
    </row>
    <row r="37" spans="1:6">
      <c r="A37" s="4"/>
      <c r="B37" s="4"/>
      <c r="C37" s="4" t="s">
        <v>213</v>
      </c>
      <c r="D37" s="7"/>
      <c r="E37" s="7"/>
      <c r="F37" s="6"/>
    </row>
    <row r="38" spans="1:6">
      <c r="A38" s="4"/>
      <c r="B38" s="4"/>
      <c r="C38" s="4" t="s">
        <v>214</v>
      </c>
      <c r="D38" s="7"/>
      <c r="E38" s="7"/>
      <c r="F38" s="6"/>
    </row>
    <row r="39" ht="22.5" spans="1:6">
      <c r="A39" s="4"/>
      <c r="B39" s="4"/>
      <c r="C39" s="4" t="s">
        <v>215</v>
      </c>
      <c r="D39" s="7"/>
      <c r="E39" s="7"/>
      <c r="F39" s="6"/>
    </row>
    <row r="40" ht="22.5" spans="1:6">
      <c r="A40" s="4"/>
      <c r="B40" s="4"/>
      <c r="C40" s="4" t="s">
        <v>216</v>
      </c>
      <c r="D40" s="7"/>
      <c r="E40" s="7"/>
      <c r="F40" s="6"/>
    </row>
    <row r="41" ht="22.5" spans="1:6">
      <c r="A41" s="4"/>
      <c r="B41" s="4"/>
      <c r="C41" s="4" t="s">
        <v>217</v>
      </c>
      <c r="D41" s="7"/>
      <c r="E41" s="7"/>
      <c r="F41" s="6"/>
    </row>
    <row r="42" spans="1:6">
      <c r="A42" s="4"/>
      <c r="B42" s="4"/>
      <c r="C42" s="4" t="s">
        <v>218</v>
      </c>
      <c r="D42" s="7"/>
      <c r="E42" s="7"/>
      <c r="F42" s="6"/>
    </row>
    <row r="43" spans="1:6">
      <c r="A43" s="4"/>
      <c r="B43" s="4"/>
      <c r="C43" s="4" t="s">
        <v>219</v>
      </c>
      <c r="D43" s="7"/>
      <c r="E43" s="7"/>
      <c r="F43" s="6"/>
    </row>
    <row r="44" spans="1:6">
      <c r="A44" s="4"/>
      <c r="B44" s="4"/>
      <c r="C44" s="4" t="s">
        <v>220</v>
      </c>
      <c r="D44" s="7"/>
      <c r="E44" s="7"/>
      <c r="F44" s="6"/>
    </row>
    <row r="45" spans="1:6">
      <c r="A45" s="4"/>
      <c r="B45" s="4"/>
      <c r="C45" s="4" t="s">
        <v>221</v>
      </c>
      <c r="D45" s="7"/>
      <c r="E45" s="7"/>
      <c r="F45" s="6"/>
    </row>
    <row r="46" spans="1:6">
      <c r="A46" s="4"/>
      <c r="B46" s="4"/>
      <c r="C46" s="4" t="s">
        <v>222</v>
      </c>
      <c r="D46" s="7"/>
      <c r="E46" s="7"/>
      <c r="F46" s="6"/>
    </row>
    <row r="47" spans="1:6">
      <c r="A47" s="4"/>
      <c r="B47" s="4"/>
      <c r="C47" s="4" t="s">
        <v>223</v>
      </c>
      <c r="D47" s="7"/>
      <c r="E47" s="7"/>
      <c r="F47" s="6"/>
    </row>
    <row r="48" spans="1:6">
      <c r="A48" s="4"/>
      <c r="B48" s="4"/>
      <c r="C48" s="4" t="s">
        <v>224</v>
      </c>
      <c r="D48" s="7"/>
      <c r="E48" s="7"/>
      <c r="F48" s="6"/>
    </row>
    <row r="49" spans="1:6">
      <c r="A49" s="4"/>
      <c r="B49" s="4"/>
      <c r="C49" s="4" t="s">
        <v>225</v>
      </c>
      <c r="D49" s="7"/>
      <c r="E49" s="7"/>
      <c r="F49" s="6"/>
    </row>
    <row r="50" spans="1:6">
      <c r="A50" s="4"/>
      <c r="B50" s="4"/>
      <c r="C50" s="4" t="s">
        <v>226</v>
      </c>
      <c r="D50" s="7"/>
      <c r="E50" s="7"/>
      <c r="F50" s="6"/>
    </row>
    <row r="51" spans="1:6">
      <c r="A51" s="4"/>
      <c r="B51" s="4"/>
      <c r="C51" s="4" t="s">
        <v>227</v>
      </c>
      <c r="D51" s="7"/>
      <c r="E51" s="7"/>
      <c r="F51" s="6"/>
    </row>
    <row r="52" spans="1:6">
      <c r="A52" s="4"/>
      <c r="B52" s="4"/>
      <c r="C52" s="4" t="s">
        <v>228</v>
      </c>
      <c r="D52" s="7"/>
      <c r="E52" s="7"/>
      <c r="F52" s="6"/>
    </row>
    <row r="53" spans="1:6">
      <c r="A53" s="4"/>
      <c r="B53" s="4"/>
      <c r="C53" s="4" t="s">
        <v>229</v>
      </c>
      <c r="D53" s="7"/>
      <c r="E53" s="7"/>
      <c r="F53" s="6"/>
    </row>
    <row r="54" spans="1:6">
      <c r="A54" s="4"/>
      <c r="B54" s="4"/>
      <c r="C54" s="4" t="s">
        <v>230</v>
      </c>
      <c r="D54" s="7"/>
      <c r="E54" s="7"/>
      <c r="F54" s="6"/>
    </row>
    <row r="55" spans="1:6">
      <c r="A55" s="4"/>
      <c r="B55" s="4"/>
      <c r="C55" s="4" t="s">
        <v>231</v>
      </c>
      <c r="D55" s="7"/>
      <c r="E55" s="7"/>
      <c r="F55" s="6"/>
    </row>
    <row r="56" spans="1:6">
      <c r="A56" s="4"/>
      <c r="B56" s="4"/>
      <c r="C56" s="4" t="s">
        <v>232</v>
      </c>
      <c r="D56" s="7"/>
      <c r="E56" s="7"/>
      <c r="F56" s="6"/>
    </row>
    <row r="57" spans="1:6">
      <c r="A57" s="4"/>
      <c r="B57" s="4"/>
      <c r="C57" s="4" t="s">
        <v>233</v>
      </c>
      <c r="D57" s="7"/>
      <c r="E57" s="7"/>
      <c r="F57" s="6"/>
    </row>
    <row r="58" spans="1:6">
      <c r="A58" s="4"/>
      <c r="B58" s="4"/>
      <c r="C58" s="4" t="s">
        <v>234</v>
      </c>
      <c r="D58" s="7"/>
      <c r="E58" s="7"/>
      <c r="F58" s="6"/>
    </row>
    <row r="59" spans="1:6">
      <c r="A59" s="4"/>
      <c r="B59" s="4"/>
      <c r="C59" s="4" t="s">
        <v>235</v>
      </c>
      <c r="D59" s="7"/>
      <c r="E59" s="7"/>
      <c r="F59" s="6"/>
    </row>
    <row r="60" spans="1:6">
      <c r="A60" s="4"/>
      <c r="B60" s="4"/>
      <c r="C60" s="4" t="s">
        <v>236</v>
      </c>
      <c r="D60" s="7"/>
      <c r="E60" s="7"/>
      <c r="F60" s="6"/>
    </row>
    <row r="61" spans="1:6">
      <c r="A61" s="4"/>
      <c r="B61" s="4"/>
      <c r="C61" s="4" t="s">
        <v>237</v>
      </c>
      <c r="D61" s="7"/>
      <c r="E61" s="7"/>
      <c r="F61" s="6"/>
    </row>
    <row r="62" spans="1:6">
      <c r="A62" s="4"/>
      <c r="B62" s="4"/>
      <c r="C62" s="4" t="s">
        <v>238</v>
      </c>
      <c r="D62" s="7"/>
      <c r="E62" s="7"/>
      <c r="F62" s="6"/>
    </row>
    <row r="63" spans="1:6">
      <c r="A63" s="4"/>
      <c r="B63" s="4"/>
      <c r="C63" s="4" t="s">
        <v>239</v>
      </c>
      <c r="D63" s="7"/>
      <c r="E63" s="7"/>
      <c r="F63" s="6"/>
    </row>
    <row r="64" spans="1:6">
      <c r="A64" s="4"/>
      <c r="B64" s="4"/>
      <c r="C64" s="4" t="s">
        <v>240</v>
      </c>
      <c r="D64" s="7"/>
      <c r="E64" s="7"/>
      <c r="F64" s="6"/>
    </row>
    <row r="65" spans="1:6">
      <c r="A65" s="4"/>
      <c r="B65" s="4"/>
      <c r="C65" s="4" t="s">
        <v>241</v>
      </c>
      <c r="D65" s="7"/>
      <c r="E65" s="7"/>
      <c r="F65" s="6"/>
    </row>
    <row r="66" spans="1:6">
      <c r="A66" s="4"/>
      <c r="B66" s="4"/>
      <c r="C66" s="4" t="s">
        <v>242</v>
      </c>
      <c r="D66" s="7"/>
      <c r="E66" s="7"/>
      <c r="F66" s="6"/>
    </row>
    <row r="67" spans="1:6">
      <c r="A67" s="4"/>
      <c r="B67" s="4"/>
      <c r="C67" s="4" t="s">
        <v>243</v>
      </c>
      <c r="D67" s="7"/>
      <c r="E67" s="7"/>
      <c r="F67" s="6"/>
    </row>
    <row r="68" spans="1:6">
      <c r="A68" s="4"/>
      <c r="B68" s="4"/>
      <c r="C68" s="4" t="s">
        <v>244</v>
      </c>
      <c r="D68" s="7"/>
      <c r="E68" s="7"/>
      <c r="F68" s="6"/>
    </row>
    <row r="69" spans="1:6">
      <c r="A69" s="4"/>
      <c r="B69" s="4"/>
      <c r="C69" s="4" t="s">
        <v>245</v>
      </c>
      <c r="D69" s="7"/>
      <c r="E69" s="7"/>
      <c r="F69" s="6"/>
    </row>
    <row r="70" spans="1:6">
      <c r="A70" s="4"/>
      <c r="B70" s="4"/>
      <c r="C70" s="4" t="s">
        <v>246</v>
      </c>
      <c r="D70" s="7"/>
      <c r="E70" s="7"/>
      <c r="F70" s="6"/>
    </row>
    <row r="71" spans="1:6">
      <c r="A71" s="8"/>
      <c r="B71" s="8"/>
      <c r="C71" s="8" t="s">
        <v>247</v>
      </c>
      <c r="D71" s="9"/>
      <c r="E71" s="9"/>
      <c r="F71" s="10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专业年级</vt:lpstr>
      <vt:lpstr>Sheet1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zhenyu wu</dc:creator>
  <cp:lastModifiedBy>赵彦轩</cp:lastModifiedBy>
  <cp:revision>1</cp:revision>
  <dcterms:created xsi:type="dcterms:W3CDTF">1996-12-17T01:32:00Z</dcterms:created>
  <cp:lastPrinted>2019-09-05T03:36:00Z</cp:lastPrinted>
  <dcterms:modified xsi:type="dcterms:W3CDTF">2025-09-22T00:22:47Z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DF354016AFF74BE08D891B9DA2934EB8_13</vt:lpwstr>
  </property>
</Properties>
</file>